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34" i="10"/>
  <c r="C35" i="10" l="1"/>
  <c r="U34" i="10" s="1"/>
  <c r="U35" i="10" s="1"/>
  <c r="U36" i="10" s="1"/>
  <c r="U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<sst xmlns="http://schemas.openxmlformats.org/spreadsheetml/2006/main" count="1118" uniqueCount="638">
  <si>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</si>
  <si>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</si>
  <si>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</si>
  <si>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</si>
  <si>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</si>
  <si>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</si>
  <si>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</si>
  <si>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</si>
  <si>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</si>
  <si>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</si>
  <si>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</si>
  <si>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</si>
  <si>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</si>
  <si>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</si>
  <si>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</si>
  <si>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</si>
  <si>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</si>
  <si>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</si>
  <si>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</si>
  <si>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</si>
  <si>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</si>
  <si>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</si>
  <si>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</si>
  <si>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</si>
  <si>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</si>
  <si>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</si>
  <si>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</si>
  <si>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</si>
  <si>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</si>
  <si>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</si>
  <si>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</si>
  <si>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</si>
  <si>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</si>
  <si>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</si>
  <si>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</si>
  <si>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</si>
  <si>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</si>
  <si>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</si>
  <si>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</si>
  <si>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</si>
  <si>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</si>
  <si>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</si>
  <si>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</si>
  <si>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</si>
  <si>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</si>
  <si>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</si>
  <si>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</si>
  <si>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</si>
  <si>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</si>
  <si>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</si>
  <si>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</si>
  <si>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</si>
  <si>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</si>
  <si>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</si>
  <si>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</si>
  <si>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</si>
  <si>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</si>
  <si>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</si>
  <si>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</si>
  <si>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</si>
  <si>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</si>
  <si>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</si>
  <si>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</si>
  <si>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</si>
  <si>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</si>
  <si>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</si>
  <si>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</si>
  <si>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</si>
  <si>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</si>
  <si>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</si>
  <si>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</si>
  <si>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</si>
  <si>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</si>
  <si>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</si>
  <si>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</si>
  <si>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</si>
  <si>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</si>
  <si>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</si>
  <si>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</si>
  <si>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</si>
  <si>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</si>
  <si>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</si>
  <si>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</si>
  <si>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</si>
  <si>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</si>
  <si>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</si>
  <si>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</si>
  <si>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</si>
  <si>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</si>
  <si>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</si>
  <si>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</si>
  <si>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</si>
  <si>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</si>
  <si>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</si>
  <si>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</si>
  <si>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</si>
  <si>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</si>
  <si>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</si>
  <si>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</si>
  <si>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</si>
  <si>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</si>
  <si>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</si>
  <si>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</si>
  <si>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</si>
  <si>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</si>
  <si>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</si>
  <si>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</si>
  <si>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</si>
  <si>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</si>
  <si>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</si>
  <si>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</si>
  <si>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</si>
  <si>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</si>
  <si>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</si>
  <si>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</si>
  <si>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</si>
  <si>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</si>
  <si>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</si>
  <si>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</si>
  <si>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</si>
  <si>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</si>
  <si>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</si>
  <si>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</si>
  <si>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</si>
  <si>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</si>
  <si>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</si>
  <si>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</si>
  <si>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</si>
  <si>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</si>
  <si>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</si>
  <si>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</si>
  <si>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</si>
  <si>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</si>
  <si>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</si>
  <si>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</si>
  <si>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</si>
  <si>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</si>
  <si>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</si>
  <si>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</si>
  <si>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</si>
  <si>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</si>
  <si>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</si>
  <si>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</si>
  <si>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</si>
  <si>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</si>
  <si>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</si>
  <si>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</si>
  <si>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</si>
  <si>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</si>
  <si>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</si>
  <si>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</si>
  <si>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</si>
  <si>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</si>
  <si>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</si>
  <si>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</si>
  <si>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</si>
  <si>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</si>
  <si>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</si>
  <si>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</si>
  <si>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</si>
  <si>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</si>
  <si>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</si>
  <si>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</si>
  <si>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</si>
  <si>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</si>
  <si>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</si>
  <si>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</si>
  <si>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</si>
  <si>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</si>
  <si>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</si>
  <si>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</si>
  <si>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</si>
  <si>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</si>
  <si>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</si>
  <si>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</si>
  <si>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</si>
  <si>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</si>
  <si>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</si>
  <si>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</si>
  <si>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</si>
  <si>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</si>
  <si>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</si>
  <si>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</si>
  <si>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</si>
  <si>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</si>
  <si>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</si>
  <si>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</si>
  <si>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</si>
  <si>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</si>
  <si>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</si>
  <si>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</si>
  <si>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</si>
  <si>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</si>
  <si>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</si>
  <si>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</si>
  <si>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</si>
  <si>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</si>
  <si>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</si>
  <si>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</si>
  <si>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</si>
  <si>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</si>
  <si>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</si>
  <si>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</si>
  <si>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</si>
  <si>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</si>
  <si>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</si>
  <si>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</si>
  <si>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</si>
  <si>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</si>
  <si>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</si>
  <si>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</si>
  <si>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</si>
  <si>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</si>
  <si>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</si>
  <si>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</si>
  <si>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</si>
  <si>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</si>
  <si>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</si>
  <si>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長野県辰野町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</si>
  <si>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</si>
  <si>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</si>
  <si>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</si>
  <si>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</si>
  <si>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</si>
  <si>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</si>
  <si>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</si>
  <si>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</si>
  <si>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</si>
  <si>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</si>
  <si>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</si>
  <si>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</si>
  <si>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</si>
  <si>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</si>
  <si>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</si>
  <si>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</si>
  <si>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</si>
  <si>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</si>
  <si>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</si>
  <si>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</si>
  <si>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</si>
  <si>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</si>
  <si>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</si>
  <si>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</si>
  <si>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</si>
  <si>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</si>
  <si>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</si>
  <si>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</si>
  <si>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</si>
  <si>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</si>
  <si>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</si>
  <si>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</si>
  <si>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</si>
  <si>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</si>
  <si>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</si>
  <si>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</si>
  <si>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</si>
  <si>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</si>
  <si>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</si>
  <si>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</si>
  <si>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</si>
  <si>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</si>
  <si>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</si>
  <si>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</si>
  <si>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</si>
  <si>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</si>
  <si>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</si>
  <si>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</si>
  <si>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</si>
  <si>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</si>
  <si>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</si>
  <si>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</si>
  <si>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</si>
  <si>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</si>
  <si>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</si>
  <si>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</si>
  <si>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</si>
  <si>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</si>
  <si>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</si>
  <si>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</si>
  <si>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</si>
  <si>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</si>
  <si>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</si>
  <si>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</si>
  <si>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</si>
  <si>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</si>
  <si>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</si>
  <si>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</si>
  <si>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</si>
  <si>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</si>
  <si>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</si>
  <si>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</si>
  <si>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</si>
  <si>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</si>
  <si>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</si>
  <si>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</si>
  <si>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</si>
  <si>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</si>
  <si>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</si>
  <si>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</si>
  <si>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</si>
  <si>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</si>
  <si>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</si>
  <si>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</si>
  <si>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</si>
  <si>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</si>
  <si>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</si>
  <si>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</si>
  <si>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</si>
  <si>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</si>
  <si>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</si>
  <si>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</si>
  <si>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</si>
  <si>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</si>
  <si>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</si>
  <si>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</si>
  <si>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</si>
  <si>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</si>
  <si>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</si>
  <si>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</si>
  <si>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</si>
  <si>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</si>
  <si>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</si>
  <si>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</si>
  <si>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</si>
  <si>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</si>
  <si>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</si>
  <si>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</si>
  <si>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</si>
  <si>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</si>
  <si>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</si>
  <si>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</si>
  <si>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</si>
  <si>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</si>
  <si>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</si>
  <si>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</si>
  <si>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</si>
  <si>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</si>
  <si>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</si>
  <si>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</si>
  <si>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</si>
  <si>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</si>
  <si>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</si>
  <si>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</si>
  <si>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</si>
  <si>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</si>
  <si>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</si>
  <si>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</si>
  <si>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</si>
  <si>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</si>
  <si>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</si>
  <si>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</si>
  <si>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</si>
  <si>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</si>
  <si>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</si>
  <si>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</si>
  <si>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</si>
  <si>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</si>
  <si>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</si>
  <si>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</si>
  <si>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</si>
  <si>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</si>
  <si>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</si>
  <si>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</si>
  <si>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</si>
  <si>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</si>
  <si>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</si>
  <si>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</si>
  <si>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</si>
  <si>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長野県辰野町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</si>
  <si>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</si>
  <si>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</si>
  <si>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</si>
  <si>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</si>
  <si>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</si>
  <si>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</si>
  <si>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</si>
  <si>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</si>
  <si>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</si>
  <si>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</si>
  <si>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</si>
  <si>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</si>
  <si>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</si>
  <si>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</si>
  <si>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</si>
  <si>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</si>
  <si>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</si>
  <si>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</si>
  <si>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</si>
  <si>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</si>
  <si>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</si>
  <si>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</si>
  <si>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</si>
  <si>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</si>
  <si>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</si>
  <si>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</si>
  <si>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</si>
  <si>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</si>
  <si>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</si>
  <si>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</si>
  <si>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</si>
  <si>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</si>
  <si>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</si>
  <si>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</si>
  <si>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</si>
  <si>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</si>
  <si>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</si>
  <si>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</si>
  <si>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</si>
  <si>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</si>
  <si>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</si>
  <si>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町立辰野病院特別会計</t>
    <phoneticPr fontId="5"/>
  </si>
  <si>
    <t>辰野町簡易水道特別会計</t>
    <phoneticPr fontId="5"/>
  </si>
  <si>
    <t>-</t>
    <phoneticPr fontId="5"/>
  </si>
  <si>
    <t>法非適用企業</t>
    <phoneticPr fontId="5"/>
  </si>
  <si>
    <t>辰野町公共下水道特別会計</t>
    <phoneticPr fontId="5"/>
  </si>
  <si>
    <t>法非適用企業</t>
    <phoneticPr fontId="5"/>
  </si>
  <si>
    <t>辰野町特定環境保全公共下水道特別会計</t>
    <phoneticPr fontId="5"/>
  </si>
  <si>
    <t>法非適用企業</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</si>
  <si>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</si>
  <si>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</si>
  <si>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</si>
  <si>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</si>
  <si>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</si>
  <si>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</si>
  <si>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</si>
  <si>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</si>
  <si>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</si>
  <si>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</si>
  <si>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</si>
  <si>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</si>
  <si>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</si>
  <si>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</si>
  <si>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</si>
  <si>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</si>
  <si>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</si>
  <si>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</si>
  <si>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</si>
  <si>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</si>
  <si>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</si>
  <si>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</si>
  <si>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</si>
  <si>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</si>
  <si>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</si>
  <si>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</si>
  <si>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</si>
  <si>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</si>
  <si>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</si>
  <si>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</si>
  <si>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</si>
  <si>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</si>
  <si>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</si>
  <si>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</si>
  <si>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</si>
  <si>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</si>
  <si>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</si>
  <si>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</si>
  <si>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</si>
  <si>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</si>
  <si>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</si>
  <si>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</si>
  <si>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</si>
  <si>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</si>
  <si>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</si>
  <si>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</si>
  <si>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</si>
  <si>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</si>
  <si>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</si>
  <si>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</si>
  <si>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</si>
  <si>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</si>
  <si>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</si>
  <si>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</si>
  <si>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</si>
  <si>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</si>
  <si>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</si>
  <si>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</si>
  <si>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</si>
  <si>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</si>
  <si>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</si>
  <si>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</si>
  <si>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辰野町公共下水道特別会計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</si>
  <si>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</si>
  <si>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</si>
  <si>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町立辰野病院特別会計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</si>
  <si>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</si>
  <si>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辰野町農業集落排水処理施設特別会計</t>
    <phoneticPr fontId="5"/>
  </si>
  <si>
    <t>(Ｆ)</t>
    <phoneticPr fontId="5"/>
  </si>
  <si>
    <t>辰野町特定環境保全公共下水道特別会計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</si>
  <si>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</si>
  <si>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</si>
  <si>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</si>
  <si>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</si>
  <si>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</si>
  <si>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</si>
  <si>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</si>
  <si>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</si>
  <si>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</si>
  <si>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</si>
  <si>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</si>
  <si>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</si>
  <si>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</si>
  <si>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</si>
  <si>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</si>
  <si>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</si>
  <si>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</si>
  <si>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</si>
  <si>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</si>
  <si>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</si>
  <si>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</si>
  <si>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</si>
  <si>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</si>
  <si>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</si>
  <si>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</si>
  <si>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</si>
  <si>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</si>
  <si>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</si>
  <si>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</si>
  <si>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</si>
  <si>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</si>
  <si>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</si>
  <si>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</si>
  <si>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</si>
  <si>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</si>
  <si>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</si>
  <si>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</si>
  <si>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</si>
  <si>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</si>
  <si>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</si>
  <si>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</si>
  <si>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</si>
  <si>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</si>
  <si>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</si>
  <si>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</si>
  <si>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</si>
  <si>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</si>
  <si>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</si>
  <si>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</si>
  <si>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</si>
  <si>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</si>
  <si>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</si>
  <si>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</si>
  <si>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</si>
  <si>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</si>
  <si>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</si>
  <si>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</si>
  <si>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</si>
  <si>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</si>
  <si>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</si>
  <si>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</si>
  <si>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</si>
  <si>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</si>
  <si>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</si>
  <si>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</si>
  <si>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</si>
  <si>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</si>
  <si>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</si>
  <si>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</si>
  <si>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</si>
  <si>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</si>
  <si>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</si>
  <si>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</si>
  <si>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</si>
  <si>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</si>
  <si>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</si>
  <si>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</si>
  <si>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</si>
  <si>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</si>
  <si>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</si>
  <si>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</si>
  <si>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</si>
  <si>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</si>
  <si>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</si>
  <si>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</si>
  <si>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</si>
  <si>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</si>
  <si>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</si>
  <si>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</si>
  <si>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</si>
  <si>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</si>
  <si>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</si>
  <si>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</si>
  <si>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4.99</t>
  </si>
  <si>
    <t>辰野町上水道特別会計</t>
  </si>
  <si>
    <t>一般会計</t>
  </si>
  <si>
    <t>辰野町公共下水道特別会計</t>
  </si>
  <si>
    <t>辰野町国民健康保険特別会計</t>
  </si>
  <si>
    <t>辰野町介護保険特別会計</t>
  </si>
  <si>
    <t>町立辰野病院特別会計</t>
  </si>
  <si>
    <t>辰野町農業集落排水処理施設特別会計</t>
  </si>
  <si>
    <t>辰野町特定環境保全公共下水道特別会計</t>
  </si>
  <si>
    <t>その他会計（赤字）</t>
  </si>
  <si>
    <t>▲ 0.51</t>
  </si>
  <si>
    <t>その他会計（黒字）</t>
  </si>
  <si>
    <t>H25末</t>
    <phoneticPr fontId="5"/>
  </si>
  <si>
    <t>H26末</t>
    <phoneticPr fontId="5"/>
  </si>
  <si>
    <t>H27末</t>
    <phoneticPr fontId="5"/>
  </si>
  <si>
    <t>H28末</t>
    <phoneticPr fontId="5"/>
  </si>
  <si>
    <t>H29末</t>
    <phoneticPr fontId="5"/>
  </si>
  <si>
    <t>辰野町土地開発公社</t>
    <rPh sb="0" eb="3">
      <t>タツノマチ</t>
    </rPh>
    <rPh sb="3" eb="5">
      <t>トチ</t>
    </rPh>
    <rPh sb="5" eb="7">
      <t>カイハツ</t>
    </rPh>
    <rPh sb="7" eb="9">
      <t>コウシャ</t>
    </rPh>
    <phoneticPr fontId="2"/>
  </si>
  <si>
    <t>上伊那広域連合（一般会計）</t>
    <rPh sb="0" eb="3">
      <t>カミイナ</t>
    </rPh>
    <rPh sb="3" eb="5">
      <t>コウイキ</t>
    </rPh>
    <rPh sb="5" eb="7">
      <t>レンゴウ</t>
    </rPh>
    <rPh sb="8" eb="10">
      <t>イッパン</t>
    </rPh>
    <rPh sb="10" eb="12">
      <t>カイケイ</t>
    </rPh>
    <phoneticPr fontId="31"/>
  </si>
  <si>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31"/>
  </si>
  <si>
    <t>辰野町塩尻市小学校組合（一般会計）</t>
    <rPh sb="0" eb="3">
      <t>タツノマチ</t>
    </rPh>
    <rPh sb="3" eb="6">
      <t>シオジリシ</t>
    </rPh>
    <rPh sb="6" eb="9">
      <t>ショウガッコウ</t>
    </rPh>
    <rPh sb="9" eb="11">
      <t>クミアイ</t>
    </rPh>
    <rPh sb="12" eb="14">
      <t>イッパン</t>
    </rPh>
    <rPh sb="14" eb="16">
      <t>カイケイ</t>
    </rPh>
    <phoneticPr fontId="31"/>
  </si>
  <si>
    <t>塩尻市辰野町中学校組合（一般会計）</t>
    <rPh sb="3" eb="6">
      <t>タツノマチ</t>
    </rPh>
    <rPh sb="6" eb="9">
      <t>チュウガッコウ</t>
    </rPh>
    <rPh sb="9" eb="11">
      <t>クミアイ</t>
    </rPh>
    <rPh sb="12" eb="14">
      <t>イッパン</t>
    </rPh>
    <rPh sb="14" eb="16">
      <t>カイケイ</t>
    </rPh>
    <phoneticPr fontId="31"/>
  </si>
  <si>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</si>
  <si>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</si>
  <si>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</si>
  <si>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</si>
  <si>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</si>
  <si>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1"/>
  </si>
  <si>
    <t>-</t>
    <phoneticPr fontId="2"/>
  </si>
  <si>
    <t>-</t>
    <phoneticPr fontId="2"/>
  </si>
  <si>
    <t>-</t>
    <phoneticPr fontId="2"/>
  </si>
  <si>
    <t>-</t>
    <phoneticPr fontId="2"/>
  </si>
  <si>
    <t>-</t>
    <phoneticPr fontId="2"/>
  </si>
  <si>
    <t>-</t>
    <phoneticPr fontId="2"/>
  </si>
  <si>
    <t>-</t>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</si>
  <si>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</si>
  <si>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湖北行政事務組合（湖北衛生センター事業特別会計）</t>
    <rPh sb="0" eb="2">
      <t>コホク</t>
    </rPh>
    <rPh sb="2" eb="4">
      <t>ギョウセイ</t>
    </rPh>
    <rPh sb="4" eb="6">
      <t>ジム</t>
    </rPh>
    <rPh sb="6" eb="8">
      <t>クミアイ</t>
    </rPh>
    <rPh sb="9" eb="11">
      <t>コホク</t>
    </rPh>
    <rPh sb="11" eb="13">
      <t>エイセイ</t>
    </rPh>
    <rPh sb="17" eb="19">
      <t>ジギョウ</t>
    </rPh>
    <rPh sb="19" eb="21">
      <t>トクベツ</t>
    </rPh>
    <rPh sb="21" eb="23">
      <t>カイケイ</t>
    </rPh>
    <phoneticPr fontId="31"/>
  </si>
  <si>
    <t>(当該欄に積立額が多い上位５基金の基金名を入力して下さい(H30年度末現在))地域福祉基金</t>
    <rPh sb="39" eb="41">
      <t>チイキ</t>
    </rPh>
    <rPh sb="41" eb="43">
      <t>フクシ</t>
    </rPh>
    <rPh sb="43" eb="45">
      <t>キキン</t>
    </rPh>
    <phoneticPr fontId="2"/>
  </si>
  <si>
    <t>(当該欄に積立額が多い上位５基金の基金名を入力して下さい(H30年度末現在))庁舎等建設基金</t>
    <rPh sb="39" eb="41">
      <t>チョウシャ</t>
    </rPh>
    <rPh sb="41" eb="42">
      <t>トウ</t>
    </rPh>
    <rPh sb="42" eb="44">
      <t>ケンセツ</t>
    </rPh>
    <rPh sb="44" eb="46">
      <t>キキン</t>
    </rPh>
    <phoneticPr fontId="2"/>
  </si>
  <si>
    <t>(当該欄に積立額が多い上位５基金の基金名を入力して下さい(H30年度末現在))教育振興基金</t>
    <rPh sb="39" eb="41">
      <t>キョウイク</t>
    </rPh>
    <rPh sb="41" eb="43">
      <t>シンコウ</t>
    </rPh>
    <rPh sb="43" eb="45">
      <t>キキン</t>
    </rPh>
    <phoneticPr fontId="2"/>
  </si>
  <si>
    <t>(当該欄に積立額が多い上位５基金の基金名を入力して下さい(H30年度末現在))道路建設基金</t>
    <rPh sb="39" eb="41">
      <t>ドウロ</t>
    </rPh>
    <rPh sb="41" eb="43">
      <t>ケンセツ</t>
    </rPh>
    <rPh sb="43" eb="45">
      <t>キキン</t>
    </rPh>
    <phoneticPr fontId="2"/>
  </si>
  <si>
    <t>(当該欄に積立額が多い上位５基金の基金名を入力して下さい(H30年度末現在))町営住宅整備基金</t>
    <rPh sb="39" eb="41">
      <t>チョウエイ</t>
    </rPh>
    <rPh sb="41" eb="43">
      <t>ジュウタク</t>
    </rPh>
    <rPh sb="43" eb="45">
      <t>セイビ</t>
    </rPh>
    <rPh sb="45" eb="4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</si>
  <si>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</si>
  <si>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</si>
  <si>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</si>
  <si>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</si>
  <si>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</si>
  <si>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</si>
  <si>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</si>
  <si>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</si>
  <si>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</si>
  <si>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</si>
  <si>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</si>
  <si>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</si>
  <si>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</si>
  <si>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おいては、類似団体平均を下回り対前年比においても2.5%の減となった。主な要因としては下水道事業及び病院事業における起債について新規借入を抑制した結果、対前年比における元金残高が下水道事業で491,641千円、病院事業で175,255千円減少したことによる、公営企業債等繰入見込額の減少などがあげられるが、一般会計ベースでの起債残高については対前年比においてほぼ横ばいで推移している。また、類似団体平均に比べ、有形固定資産減価償却率が著しく高いことから、今後は将来負担比率の抑制しつつ、計画的な施設の長寿命化や更新に取り組む。</t>
    <rPh sb="109" eb="110">
      <t>セン</t>
    </rPh>
    <rPh sb="110" eb="111">
      <t>エン</t>
    </rPh>
    <phoneticPr fontId="5"/>
  </si>
  <si>
    <t>将来負担比率においては、公営企業の起債残高の減少などの要因により減少傾向にある。
実質公債費比率においては、単年度当たりの実質公債費比率は0.6％減少しているものの、過去に実施した大型事業の際に借入れた起債において据置措置が終了し、28年度から元金償還が始まった影響で3ヵ年平均値の実質公債費比率については0.1％増加している。
今後も引き続き、将来負担比率、実質公債費率の数値を踏まえ、選択と集中による必要事業の洗い出しと計画的な実施を徹底するなかで事業を推進していく。</t>
    <rPh sb="54" eb="57">
      <t>タンネンド</t>
    </rPh>
    <rPh sb="57" eb="58">
      <t>ア</t>
    </rPh>
    <rPh sb="61" eb="63">
      <t>ジッシツ</t>
    </rPh>
    <rPh sb="63" eb="66">
      <t>コウサイヒ</t>
    </rPh>
    <rPh sb="66" eb="68">
      <t>ヒリツ</t>
    </rPh>
    <rPh sb="73" eb="75">
      <t>ゲンショウ</t>
    </rPh>
    <rPh sb="118" eb="120">
      <t>ネンド</t>
    </rPh>
    <rPh sb="136" eb="137">
      <t>ネン</t>
    </rPh>
    <rPh sb="137" eb="140">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</si>
</sst>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77577</c:v>
                </c:pt>
                <c:pt idx="2">
                  <c:v>115123</c:v>
                </c:pt>
                <c:pt idx="3">
                  <c:v>98899</c:v>
                </c:pt>
                <c:pt idx="4">
                  <c:v>96462</c:v>
                </c:pt>
              </c:numCache>
            </c:numRef>
          </c:val>
          <c:smooth val="0"/>
          <c:extLst>
            <c:ext xmlns:c16="http://schemas.microsoft.com/office/drawing/2014/chart" uri="{C3380CC4-5D6E-409C-BE32-E72D297353CC}">
              <c16:uniqueId val="{00000000-A355-43D9-A94C-7E6EEE9CDC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62396</c:v>
                </c:pt>
                <c:pt idx="1">
                  <c:v>39782</c:v>
                </c:pt>
                <c:pt idx="2">
                  <c:v>49620</c:v>
                </c:pt>
                <c:pt idx="3">
                  <c:v>50454</c:v>
                </c:pt>
                <c:pt idx="4">
                  <c:v>42011</c:v>
                </c:pt>
              </c:numCache>
            </c:numRef>
          </c:val>
          <c:smooth val="0"/>
          <c:extLst>
            <c:ext xmlns:c16="http://schemas.microsoft.com/office/drawing/2014/chart" uri="{C3380CC4-5D6E-409C-BE32-E72D297353CC}">
              <c16:uniqueId val="{00000001-A355-43D9-A94C-7E6EEE9CDC0B}"/>
            </c:ext>
          </c:extLst>
        </c:ser>
        <c:dLbls>
          <c:showLegendKey val="0"/>
          <c:showVal val="0"/>
          <c:showCatName val="0"/>
          <c:showSerName val="0"/>
          <c:showPercent val="0"/>
          <c:showBubbleSize val="0"/>
        </c:dLbls>
        <c:marker val="1"/>
        <c:smooth val="0"/>
        <c:axId val="75733248"/>
        <c:axId val="144068992"/>
      </c:lineChart>
      <c:catAx>
        <c:axId val="7573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068992"/>
        <c:crosses val="autoZero"/>
        <c:auto val="1"/>
        <c:lblAlgn val="ctr"/>
        <c:lblOffset val="100"/>
        <c:tickLblSkip val="1"/>
        <c:tickMarkSkip val="1"/>
        <c:noMultiLvlLbl val="0"/>
      </c:catAx>
      <c:valAx>
        <c:axId val="1440689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7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5.0999999999999996</c:v>
                </c:pt>
                <c:pt idx="1">
                  <c:v>9.07</c:v>
                </c:pt>
                <c:pt idx="2">
                  <c:v>6.53</c:v>
                </c:pt>
                <c:pt idx="3">
                  <c:v>6.43</c:v>
                </c:pt>
                <c:pt idx="4">
                  <c:v>6.84</c:v>
                </c:pt>
              </c:numCache>
            </c:numRef>
          </c:val>
          <c:extLst>
            <c:ext xmlns:c16="http://schemas.microsoft.com/office/drawing/2014/chart" uri="{C3380CC4-5D6E-409C-BE32-E72D297353CC}">
              <c16:uniqueId val="{00000000-CE7F-4839-8321-83D1AA832D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32.409999999999997</c:v>
                </c:pt>
                <c:pt idx="1">
                  <c:v>31.85</c:v>
                </c:pt>
                <c:pt idx="2">
                  <c:v>34.880000000000003</c:v>
                </c:pt>
                <c:pt idx="3">
                  <c:v>36.049999999999997</c:v>
                </c:pt>
                <c:pt idx="4">
                  <c:v>36.08</c:v>
                </c:pt>
              </c:numCache>
            </c:numRef>
          </c:val>
          <c:extLst>
            <c:ext xmlns:c16="http://schemas.microsoft.com/office/drawing/2014/chart" uri="{C3380CC4-5D6E-409C-BE32-E72D297353CC}">
              <c16:uniqueId val="{00000001-CE7F-4839-8321-83D1AA832D7B}"/>
            </c:ext>
          </c:extLst>
        </c:ser>
        <c:dLbls>
          <c:showLegendKey val="0"/>
          <c:showVal val="0"/>
          <c:showCatName val="0"/>
          <c:showSerName val="0"/>
          <c:showPercent val="0"/>
          <c:showBubbleSize val="0"/>
        </c:dLbls>
        <c:gapWidth val="250"/>
        <c:overlap val="100"/>
        <c:axId val="149747584"/>
        <c:axId val="14929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-4.99</c:v>
                </c:pt>
                <c:pt idx="1">
                  <c:v>4.1100000000000003</c:v>
                </c:pt>
                <c:pt idx="2">
                  <c:v>2.46</c:v>
                </c:pt>
                <c:pt idx="3">
                  <c:v>1.34</c:v>
                </c:pt>
                <c:pt idx="4">
                  <c:v>0.46</c:v>
                </c:pt>
              </c:numCache>
            </c:numRef>
          </c:val>
          <c:smooth val="0"/>
          <c:extLst>
            <c:ext xmlns:c16="http://schemas.microsoft.com/office/drawing/2014/chart" uri="{C3380CC4-5D6E-409C-BE32-E72D297353CC}">
              <c16:uniqueId val="{00000002-CE7F-4839-8321-83D1AA832D7B}"/>
            </c:ext>
          </c:extLst>
        </c:ser>
        <c:dLbls>
          <c:showLegendKey val="0"/>
          <c:showVal val="0"/>
          <c:showCatName val="0"/>
          <c:showSerName val="0"/>
          <c:showPercent val="0"/>
          <c:showBubbleSize val="0"/>
        </c:dLbls>
        <c:marker val="1"/>
        <c:smooth val="0"/>
        <c:axId val="149747584"/>
        <c:axId val="149291008"/>
      </c:lineChart>
      <c:catAx>
        <c:axId val="1497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291008"/>
        <c:crosses val="autoZero"/>
        <c:auto val="1"/>
        <c:lblAlgn val="ctr"/>
        <c:lblOffset val="100"/>
        <c:tickLblSkip val="1"/>
        <c:tickMarkSkip val="1"/>
        <c:noMultiLvlLbl val="0"/>
      </c:catAx>
      <c:valAx>
        <c:axId val="14929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4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0.06</c:v>
                </c:pt>
                <c:pt idx="4">
                  <c:v>#N/A</c:v>
                </c:pt>
                <c:pt idx="5">
                  <c:v>0.05</c:v>
                </c:pt>
                <c:pt idx="6">
                  <c:v>#N/A</c:v>
                </c:pt>
                <c:pt idx="7">
                  <c:v>0.09</c:v>
                </c:pt>
                <c:pt idx="8">
                  <c:v>#N/A</c:v>
                </c:pt>
                <c:pt idx="9">
                  <c:v>0.05</c:v>
                </c:pt>
              </c:numCache>
            </c:numRef>
          </c:val>
          <c:extLst>
            <c:ext xmlns:c16="http://schemas.microsoft.com/office/drawing/2014/chart" uri="{C3380CC4-5D6E-409C-BE32-E72D297353CC}">
              <c16:uniqueId val="{00000000-5980-4727-83B3-B46C1EBED8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0.51</c:v>
                </c:pt>
                <c:pt idx="3">
                  <c:v>#N/A</c:v>
                </c:pt>
                <c:pt idx="4">
                  <c:v>0.51</c:v>
                </c:pt>
                <c:pt idx="5">
                  <c:v>#N/A</c:v>
                </c:pt>
                <c:pt idx="6">
                  <c:v>0</c:v>
                </c:pt>
                <c:pt idx="7">
                  <c:v>0</c:v>
                </c:pt>
                <c:pt idx="8">
                  <c:v>0</c:v>
                </c:pt>
                <c:pt idx="9">
                  <c:v>0</c:v>
                </c:pt>
              </c:numCache>
            </c:numRef>
          </c:val>
          <c:extLst>
            <c:ext xmlns:c16="http://schemas.microsoft.com/office/drawing/2014/chart" uri="{C3380CC4-5D6E-409C-BE32-E72D297353CC}">
              <c16:uniqueId val="{00000001-5980-4727-83B3-B46C1EBED8D8}"/>
            </c:ext>
          </c:extLst>
        </c:ser>
        <c:ser>
          <c:idx val="2"/>
          <c:order val="2"/>
          <c:tx>
            <c:strRef>
              <c:f>データシート!$A$29</c:f>
              <c:strCache>
                <c:ptCount val="1"/>
                <c:pt idx="0">
                  <c:v>辰野町特定環境保全公共下水道特別会計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0.13</c:v>
                </c:pt>
                <c:pt idx="4">
                  <c:v>#N/A</c:v>
                </c:pt>
                <c:pt idx="5">
                  <c:v>0.15</c:v>
                </c:pt>
                <c:pt idx="6">
                  <c:v>#N/A</c:v>
                </c:pt>
                <c:pt idx="7">
                  <c:v>0.15</c:v>
                </c:pt>
                <c:pt idx="8">
                  <c:v>#N/A</c:v>
                </c:pt>
                <c:pt idx="9">
                  <c:v>0.1</c:v>
                </c:pt>
              </c:numCache>
            </c:numRef>
          </c:val>
          <c:extLst>
            <c:ext xmlns:c16="http://schemas.microsoft.com/office/drawing/2014/chart" uri="{C3380CC4-5D6E-409C-BE32-E72D297353CC}">
              <c16:uniqueId val="{00000002-5980-4727-83B3-B46C1EBED8D8}"/>
            </c:ext>
          </c:extLst>
        </c:ser>
        <c:ser>
          <c:idx val="3"/>
          <c:order val="3"/>
          <c:tx>
            <c:strRef>
              <c:f>データシート!$A$30</c:f>
              <c:strCache>
                <c:ptCount val="1"/>
                <c:pt idx="0">
                  <c:v>辰野町農業集落排水処理施設特別会計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0.17</c:v>
                </c:pt>
                <c:pt idx="4">
                  <c:v>#N/A</c:v>
                </c:pt>
                <c:pt idx="5">
                  <c:v>0.25</c:v>
                </c:pt>
                <c:pt idx="6">
                  <c:v>#N/A</c:v>
                </c:pt>
                <c:pt idx="7">
                  <c:v>0.12</c:v>
                </c:pt>
                <c:pt idx="8">
                  <c:v>#N/A</c:v>
                </c:pt>
                <c:pt idx="9">
                  <c:v>0.12</c:v>
                </c:pt>
              </c:numCache>
            </c:numRef>
          </c:val>
          <c:extLst>
            <c:ext xmlns:c16="http://schemas.microsoft.com/office/drawing/2014/chart" uri="{C3380CC4-5D6E-409C-BE32-E72D297353CC}">
              <c16:uniqueId val="{00000003-5980-4727-83B3-B46C1EBED8D8}"/>
            </c:ext>
          </c:extLst>
        </c:ser>
        <c:ser>
          <c:idx val="4"/>
          <c:order val="4"/>
          <c:tx>
            <c:strRef>
              <c:f>データシート!$A$31</c:f>
              <c:strCache>
                <c:ptCount val="1"/>
                <c:pt idx="0">
                  <c:v>町立辰野病院特別会計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2.68</c:v>
                </c:pt>
                <c:pt idx="2">
                  <c:v>#N/A</c:v>
                </c:pt>
                <c:pt idx="3">
                  <c:v>1.99</c:v>
                </c:pt>
                <c:pt idx="4">
                  <c:v>#N/A</c:v>
                </c:pt>
                <c:pt idx="5">
                  <c:v>1.95</c:v>
                </c:pt>
                <c:pt idx="6">
                  <c:v>#N/A</c:v>
                </c:pt>
                <c:pt idx="7">
                  <c:v>0.23</c:v>
                </c:pt>
                <c:pt idx="8">
                  <c:v>#N/A</c:v>
                </c:pt>
                <c:pt idx="9">
                  <c:v>0.23</c:v>
                </c:pt>
              </c:numCache>
            </c:numRef>
          </c:val>
          <c:extLst>
            <c:ext xmlns:c16="http://schemas.microsoft.com/office/drawing/2014/chart" uri="{C3380CC4-5D6E-409C-BE32-E72D297353CC}">
              <c16:uniqueId val="{00000004-5980-4727-83B3-B46C1EBED8D8}"/>
            </c:ext>
          </c:extLst>
        </c:ser>
        <c:ser>
          <c:idx val="5"/>
          <c:order val="5"/>
          <c:tx>
            <c:strRef>
              <c:f>データシート!$A$32</c:f>
              <c:strCache>
                <c:ptCount val="1"/>
                <c:pt idx="0">
                  <c:v>辰野町介護保険特別会計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1.3</c:v>
                </c:pt>
                <c:pt idx="4">
                  <c:v>#N/A</c:v>
                </c:pt>
                <c:pt idx="5">
                  <c:v>0.36</c:v>
                </c:pt>
                <c:pt idx="6">
                  <c:v>#N/A</c:v>
                </c:pt>
                <c:pt idx="7">
                  <c:v>0.64</c:v>
                </c:pt>
                <c:pt idx="8">
                  <c:v>#N/A</c:v>
                </c:pt>
                <c:pt idx="9">
                  <c:v>0.28999999999999998</c:v>
                </c:pt>
              </c:numCache>
            </c:numRef>
          </c:val>
          <c:extLst>
            <c:ext xmlns:c16="http://schemas.microsoft.com/office/drawing/2014/chart" uri="{C3380CC4-5D6E-409C-BE32-E72D297353CC}">
              <c16:uniqueId val="{00000005-5980-4727-83B3-B46C1EBED8D8}"/>
            </c:ext>
          </c:extLst>
        </c:ser>
        <c:ser>
          <c:idx val="6"/>
          <c:order val="6"/>
          <c:tx>
            <c:strRef>
              <c:f>データシート!$A$33</c:f>
              <c:strCache>
                <c:ptCount val="1"/>
                <c:pt idx="0">
                  <c:v>辰野町国民健康保険特別会計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1.05</c:v>
                </c:pt>
                <c:pt idx="2">
                  <c:v>#N/A</c:v>
                </c:pt>
                <c:pt idx="3">
                  <c:v>0.28999999999999998</c:v>
                </c:pt>
                <c:pt idx="4">
                  <c:v>#N/A</c:v>
                </c:pt>
                <c:pt idx="5">
                  <c:v>0.22</c:v>
                </c:pt>
                <c:pt idx="6">
                  <c:v>#N/A</c:v>
                </c:pt>
                <c:pt idx="7">
                  <c:v>0.59</c:v>
                </c:pt>
                <c:pt idx="8">
                  <c:v>#N/A</c:v>
                </c:pt>
                <c:pt idx="9">
                  <c:v>0.61</c:v>
                </c:pt>
              </c:numCache>
            </c:numRef>
          </c:val>
          <c:extLst>
            <c:ext xmlns:c16="http://schemas.microsoft.com/office/drawing/2014/chart" uri="{C3380CC4-5D6E-409C-BE32-E72D297353CC}">
              <c16:uniqueId val="{00000006-5980-4727-83B3-B46C1EBED8D8}"/>
            </c:ext>
          </c:extLst>
        </c:ser>
        <c:ser>
          <c:idx val="7"/>
          <c:order val="7"/>
          <c:tx>
            <c:strRef>
              <c:f>データシート!$A$34</c:f>
              <c:strCache>
                <c:ptCount val="1"/>
                <c:pt idx="0">
                  <c:v>辰野町公共下水道特別会計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0.95</c:v>
                </c:pt>
                <c:pt idx="4">
                  <c:v>#N/A</c:v>
                </c:pt>
                <c:pt idx="5">
                  <c:v>1.33</c:v>
                </c:pt>
                <c:pt idx="6">
                  <c:v>#N/A</c:v>
                </c:pt>
                <c:pt idx="7">
                  <c:v>1.23</c:v>
                </c:pt>
                <c:pt idx="8">
                  <c:v>#N/A</c:v>
                </c:pt>
                <c:pt idx="9">
                  <c:v>1.79</c:v>
                </c:pt>
              </c:numCache>
            </c:numRef>
          </c:val>
          <c:extLst>
            <c:ext xmlns:c16="http://schemas.microsoft.com/office/drawing/2014/chart" uri="{C3380CC4-5D6E-409C-BE32-E72D297353CC}">
              <c16:uniqueId val="{00000007-5980-4727-83B3-B46C1EBED8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5.09</c:v>
                </c:pt>
                <c:pt idx="2">
                  <c:v>#N/A</c:v>
                </c:pt>
                <c:pt idx="3">
                  <c:v>9.58</c:v>
                </c:pt>
                <c:pt idx="4">
                  <c:v>#N/A</c:v>
                </c:pt>
                <c:pt idx="5">
                  <c:v>7.05</c:v>
                </c:pt>
                <c:pt idx="6">
                  <c:v>#N/A</c:v>
                </c:pt>
                <c:pt idx="7">
                  <c:v>6.41</c:v>
                </c:pt>
                <c:pt idx="8">
                  <c:v>#N/A</c:v>
                </c:pt>
                <c:pt idx="9">
                  <c:v>6.85</c:v>
                </c:pt>
              </c:numCache>
            </c:numRef>
          </c:val>
          <c:extLst>
            <c:ext xmlns:c16="http://schemas.microsoft.com/office/drawing/2014/chart" uri="{C3380CC4-5D6E-409C-BE32-E72D297353CC}">
              <c16:uniqueId val="{00000008-5980-4727-83B3-B46C1EBED8D8}"/>
            </c:ext>
          </c:extLst>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7.83</c:v>
                </c:pt>
                <c:pt idx="2">
                  <c:v>#N/A</c:v>
                </c:pt>
                <c:pt idx="3">
                  <c:v>7.94</c:v>
                </c:pt>
                <c:pt idx="4">
                  <c:v>#N/A</c:v>
                </c:pt>
                <c:pt idx="5">
                  <c:v>8.7100000000000009</c:v>
                </c:pt>
                <c:pt idx="6">
                  <c:v>#N/A</c:v>
                </c:pt>
                <c:pt idx="7">
                  <c:v>8.89</c:v>
                </c:pt>
                <c:pt idx="8">
                  <c:v>#N/A</c:v>
                </c:pt>
                <c:pt idx="9">
                  <c:v>8.27</c:v>
                </c:pt>
              </c:numCache>
            </c:numRef>
          </c:val>
          <c:extLst>
            <c:ext xmlns:c16="http://schemas.microsoft.com/office/drawing/2014/chart" uri="{C3380CC4-5D6E-409C-BE32-E72D297353CC}">
              <c16:uniqueId val="{00000009-5980-4727-83B3-B46C1EBED8D8}"/>
            </c:ext>
          </c:extLst>
        </c:ser>
        <c:dLbls>
          <c:showLegendKey val="0"/>
          <c:showVal val="0"/>
          <c:showCatName val="0"/>
          <c:showSerName val="0"/>
          <c:showPercent val="0"/>
          <c:showBubbleSize val="0"/>
        </c:dLbls>
        <c:gapWidth val="150"/>
        <c:overlap val="100"/>
        <c:axId val="149762048"/>
        <c:axId val="149763584"/>
      </c:barChart>
      <c:catAx>
        <c:axId val="1497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63584"/>
        <c:crosses val="autoZero"/>
        <c:auto val="1"/>
        <c:lblAlgn val="ctr"/>
        <c:lblOffset val="100"/>
        <c:tickLblSkip val="1"/>
        <c:tickMarkSkip val="1"/>
        <c:noMultiLvlLbl val="0"/>
      </c:catAx>
      <c:valAx>
        <c:axId val="14976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6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1018</c:v>
                </c:pt>
                <c:pt idx="5">
                  <c:v>1012</c:v>
                </c:pt>
                <c:pt idx="8">
                  <c:v>995</c:v>
                </c:pt>
                <c:pt idx="11">
                  <c:v>1012</c:v>
                </c:pt>
                <c:pt idx="14">
                  <c:v>974</c:v>
                </c:pt>
              </c:numCache>
            </c:numRef>
          </c:val>
          <c:extLst>
            <c:ext xmlns:c16="http://schemas.microsoft.com/office/drawing/2014/chart" uri="{C3380CC4-5D6E-409C-BE32-E72D297353CC}">
              <c16:uniqueId val="{00000000-B04D-4EDF-9A05-8CDF8BB3E9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4D-4EDF-9A05-8CDF8BB3E9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13</c:v>
                </c:pt>
                <c:pt idx="6">
                  <c:v>11</c:v>
                </c:pt>
                <c:pt idx="9">
                  <c:v>11</c:v>
                </c:pt>
                <c:pt idx="12">
                  <c:v>9</c:v>
                </c:pt>
              </c:numCache>
            </c:numRef>
          </c:val>
          <c:extLst>
            <c:ext xmlns:c16="http://schemas.microsoft.com/office/drawing/2014/chart" uri="{C3380CC4-5D6E-409C-BE32-E72D297353CC}">
              <c16:uniqueId val="{00000002-B04D-4EDF-9A05-8CDF8BB3E9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c:v>
                </c:pt>
                <c:pt idx="3">
                  <c:v>49</c:v>
                </c:pt>
                <c:pt idx="6">
                  <c:v>48</c:v>
                </c:pt>
                <c:pt idx="9">
                  <c:v>45</c:v>
                </c:pt>
                <c:pt idx="12">
                  <c:v>41</c:v>
                </c:pt>
              </c:numCache>
            </c:numRef>
          </c:val>
          <c:extLst>
            <c:ext xmlns:c16="http://schemas.microsoft.com/office/drawing/2014/chart" uri="{C3380CC4-5D6E-409C-BE32-E72D297353CC}">
              <c16:uniqueId val="{00000003-B04D-4EDF-9A05-8CDF8BB3E9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683</c:v>
                </c:pt>
                <c:pt idx="3">
                  <c:v>679</c:v>
                </c:pt>
                <c:pt idx="6">
                  <c:v>683</c:v>
                </c:pt>
                <c:pt idx="9">
                  <c:v>677</c:v>
                </c:pt>
                <c:pt idx="12">
                  <c:v>654</c:v>
                </c:pt>
              </c:numCache>
            </c:numRef>
          </c:val>
          <c:extLst>
            <c:ext xmlns:c16="http://schemas.microsoft.com/office/drawing/2014/chart" uri="{C3380CC4-5D6E-409C-BE32-E72D297353CC}">
              <c16:uniqueId val="{00000004-B04D-4EDF-9A05-8CDF8BB3E9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4D-4EDF-9A05-8CDF8BB3E9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4D-4EDF-9A05-8CDF8BB3E9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667</c:v>
                </c:pt>
                <c:pt idx="3">
                  <c:v>667</c:v>
                </c:pt>
                <c:pt idx="6">
                  <c:v>694</c:v>
                </c:pt>
                <c:pt idx="9">
                  <c:v>711</c:v>
                </c:pt>
                <c:pt idx="12">
                  <c:v>673</c:v>
                </c:pt>
              </c:numCache>
            </c:numRef>
          </c:val>
          <c:extLst>
            <c:ext xmlns:c16="http://schemas.microsoft.com/office/drawing/2014/chart" uri="{C3380CC4-5D6E-409C-BE32-E72D297353CC}">
              <c16:uniqueId val="{00000007-B04D-4EDF-9A05-8CDF8BB3E998}"/>
            </c:ext>
          </c:extLst>
        </c:ser>
        <c:dLbls>
          <c:showLegendKey val="0"/>
          <c:showVal val="0"/>
          <c:showCatName val="0"/>
          <c:showSerName val="0"/>
          <c:showPercent val="0"/>
          <c:showBubbleSize val="0"/>
        </c:dLbls>
        <c:gapWidth val="100"/>
        <c:overlap val="100"/>
        <c:axId val="112151552"/>
        <c:axId val="11217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391</c:v>
                </c:pt>
                <c:pt idx="2">
                  <c:v>#N/A</c:v>
                </c:pt>
                <c:pt idx="3">
                  <c:v>#N/A</c:v>
                </c:pt>
                <c:pt idx="4">
                  <c:v>396</c:v>
                </c:pt>
                <c:pt idx="5">
                  <c:v>#N/A</c:v>
                </c:pt>
                <c:pt idx="6">
                  <c:v>#N/A</c:v>
                </c:pt>
                <c:pt idx="7">
                  <c:v>441</c:v>
                </c:pt>
                <c:pt idx="8">
                  <c:v>#N/A</c:v>
                </c:pt>
                <c:pt idx="9">
                  <c:v>#N/A</c:v>
                </c:pt>
                <c:pt idx="10">
                  <c:v>432</c:v>
                </c:pt>
                <c:pt idx="11">
                  <c:v>#N/A</c:v>
                </c:pt>
                <c:pt idx="12">
                  <c:v>#N/A</c:v>
                </c:pt>
                <c:pt idx="13">
                  <c:v>403</c:v>
                </c:pt>
                <c:pt idx="14">
                  <c:v>#N/A</c:v>
                </c:pt>
              </c:numCache>
            </c:numRef>
          </c:val>
          <c:smooth val="0"/>
          <c:extLst>
            <c:ext xmlns:c16="http://schemas.microsoft.com/office/drawing/2014/chart" uri="{C3380CC4-5D6E-409C-BE32-E72D297353CC}">
              <c16:uniqueId val="{00000008-B04D-4EDF-9A05-8CDF8BB3E998}"/>
            </c:ext>
          </c:extLst>
        </c:ser>
        <c:dLbls>
          <c:showLegendKey val="0"/>
          <c:showVal val="0"/>
          <c:showCatName val="0"/>
          <c:showSerName val="0"/>
          <c:showPercent val="0"/>
          <c:showBubbleSize val="0"/>
        </c:dLbls>
        <c:marker val="1"/>
        <c:smooth val="0"/>
        <c:axId val="112151552"/>
        <c:axId val="112170112"/>
      </c:lineChart>
      <c:catAx>
        <c:axId val="112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70112"/>
        <c:crosses val="autoZero"/>
        <c:auto val="1"/>
        <c:lblAlgn val="ctr"/>
        <c:lblOffset val="100"/>
        <c:tickLblSkip val="1"/>
        <c:tickMarkSkip val="1"/>
        <c:noMultiLvlLbl val="0"/>
      </c:catAx>
      <c:valAx>
        <c:axId val="11217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11756</c:v>
                </c:pt>
                <c:pt idx="5">
                  <c:v>11242</c:v>
                </c:pt>
                <c:pt idx="8">
                  <c:v>11115</c:v>
                </c:pt>
                <c:pt idx="11">
                  <c:v>10693</c:v>
                </c:pt>
                <c:pt idx="14">
                  <c:v>10570</c:v>
                </c:pt>
              </c:numCache>
            </c:numRef>
          </c:val>
          <c:extLst>
            <c:ext xmlns:c16="http://schemas.microsoft.com/office/drawing/2014/chart" uri="{C3380CC4-5D6E-409C-BE32-E72D297353CC}">
              <c16:uniqueId val="{00000000-A02B-4ABF-8891-6B8435F710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1070</c:v>
                </c:pt>
                <c:pt idx="5">
                  <c:v>1043</c:v>
                </c:pt>
                <c:pt idx="8">
                  <c:v>1011</c:v>
                </c:pt>
                <c:pt idx="11">
                  <c:v>934</c:v>
                </c:pt>
                <c:pt idx="14">
                  <c:v>818</c:v>
                </c:pt>
              </c:numCache>
            </c:numRef>
          </c:val>
          <c:extLst>
            <c:ext xmlns:c16="http://schemas.microsoft.com/office/drawing/2014/chart" uri="{C3380CC4-5D6E-409C-BE32-E72D297353CC}">
              <c16:uniqueId val="{00000001-A02B-4ABF-8891-6B8435F710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3214</c:v>
                </c:pt>
                <c:pt idx="5">
                  <c:v>3340</c:v>
                </c:pt>
                <c:pt idx="8">
                  <c:v>3521</c:v>
                </c:pt>
                <c:pt idx="11">
                  <c:v>3790</c:v>
                </c:pt>
                <c:pt idx="14">
                  <c:v>3856</c:v>
                </c:pt>
              </c:numCache>
            </c:numRef>
          </c:val>
          <c:extLst>
            <c:ext xmlns:c16="http://schemas.microsoft.com/office/drawing/2014/chart" uri="{C3380CC4-5D6E-409C-BE32-E72D297353CC}">
              <c16:uniqueId val="{00000002-A02B-4ABF-8891-6B8435F710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B-4ABF-8891-6B8435F710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B-4ABF-8891-6B8435F710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365</c:v>
                </c:pt>
                <c:pt idx="3">
                  <c:v>206</c:v>
                </c:pt>
                <c:pt idx="6">
                  <c:v>127</c:v>
                </c:pt>
                <c:pt idx="9">
                  <c:v>94</c:v>
                </c:pt>
                <c:pt idx="12">
                  <c:v>71</c:v>
                </c:pt>
              </c:numCache>
            </c:numRef>
          </c:val>
          <c:extLst>
            <c:ext xmlns:c16="http://schemas.microsoft.com/office/drawing/2014/chart" uri="{C3380CC4-5D6E-409C-BE32-E72D297353CC}">
              <c16:uniqueId val="{00000005-A02B-4ABF-8891-6B8435F710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1696</c:v>
                </c:pt>
                <c:pt idx="3">
                  <c:v>1600</c:v>
                </c:pt>
                <c:pt idx="6">
                  <c:v>1476</c:v>
                </c:pt>
                <c:pt idx="9">
                  <c:v>1262</c:v>
                </c:pt>
                <c:pt idx="12">
                  <c:v>1137</c:v>
                </c:pt>
              </c:numCache>
            </c:numRef>
          </c:val>
          <c:extLst>
            <c:ext xmlns:c16="http://schemas.microsoft.com/office/drawing/2014/chart" uri="{C3380CC4-5D6E-409C-BE32-E72D297353CC}">
              <c16:uniqueId val="{00000006-A02B-4ABF-8891-6B8435F710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248</c:v>
                </c:pt>
                <c:pt idx="3">
                  <c:v>238</c:v>
                </c:pt>
                <c:pt idx="6">
                  <c:v>222</c:v>
                </c:pt>
                <c:pt idx="9">
                  <c:v>309</c:v>
                </c:pt>
                <c:pt idx="12">
                  <c:v>783</c:v>
                </c:pt>
              </c:numCache>
            </c:numRef>
          </c:val>
          <c:extLst>
            <c:ext xmlns:c16="http://schemas.microsoft.com/office/drawing/2014/chart" uri="{C3380CC4-5D6E-409C-BE32-E72D297353CC}">
              <c16:uniqueId val="{00000007-A02B-4ABF-8891-6B8435F710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8288</c:v>
                </c:pt>
                <c:pt idx="3">
                  <c:v>8039</c:v>
                </c:pt>
                <c:pt idx="6">
                  <c:v>7467</c:v>
                </c:pt>
                <c:pt idx="9">
                  <c:v>7075</c:v>
                </c:pt>
                <c:pt idx="12">
                  <c:v>6586</c:v>
                </c:pt>
              </c:numCache>
            </c:numRef>
          </c:val>
          <c:extLst>
            <c:ext xmlns:c16="http://schemas.microsoft.com/office/drawing/2014/chart" uri="{C3380CC4-5D6E-409C-BE32-E72D297353CC}">
              <c16:uniqueId val="{00000008-A02B-4ABF-8891-6B8435F710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c:v>
                </c:pt>
                <c:pt idx="3">
                  <c:v>76</c:v>
                </c:pt>
                <c:pt idx="6">
                  <c:v>60</c:v>
                </c:pt>
                <c:pt idx="9">
                  <c:v>49</c:v>
                </c:pt>
                <c:pt idx="12">
                  <c:v>39</c:v>
                </c:pt>
              </c:numCache>
            </c:numRef>
          </c:val>
          <c:extLst>
            <c:ext xmlns:c16="http://schemas.microsoft.com/office/drawing/2014/chart" uri="{C3380CC4-5D6E-409C-BE32-E72D297353CC}">
              <c16:uniqueId val="{00000009-A02B-4ABF-8891-6B8435F710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7204</c:v>
                </c:pt>
                <c:pt idx="3">
                  <c:v>7492</c:v>
                </c:pt>
                <c:pt idx="6">
                  <c:v>7459</c:v>
                </c:pt>
                <c:pt idx="9">
                  <c:v>7356</c:v>
                </c:pt>
                <c:pt idx="12">
                  <c:v>7243</c:v>
                </c:pt>
              </c:numCache>
            </c:numRef>
          </c:val>
          <c:extLst>
            <c:ext xmlns:c16="http://schemas.microsoft.com/office/drawing/2014/chart" uri="{C3380CC4-5D6E-409C-BE32-E72D297353CC}">
              <c16:uniqueId val="{0000000A-A02B-4ABF-8891-6B8435F7108E}"/>
            </c:ext>
          </c:extLst>
        </c:ser>
        <c:dLbls>
          <c:showLegendKey val="0"/>
          <c:showVal val="0"/>
          <c:showCatName val="0"/>
          <c:showSerName val="0"/>
          <c:showPercent val="0"/>
          <c:showBubbleSize val="0"/>
        </c:dLbls>
        <c:gapWidth val="100"/>
        <c:overlap val="100"/>
        <c:axId val="112320512"/>
        <c:axId val="11232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1854</c:v>
                </c:pt>
                <c:pt idx="2">
                  <c:v>#N/A</c:v>
                </c:pt>
                <c:pt idx="3">
                  <c:v>#N/A</c:v>
                </c:pt>
                <c:pt idx="4">
                  <c:v>2026</c:v>
                </c:pt>
                <c:pt idx="5">
                  <c:v>#N/A</c:v>
                </c:pt>
                <c:pt idx="6">
                  <c:v>#N/A</c:v>
                </c:pt>
                <c:pt idx="7">
                  <c:v>1165</c:v>
                </c:pt>
                <c:pt idx="8">
                  <c:v>#N/A</c:v>
                </c:pt>
                <c:pt idx="9">
                  <c:v>#N/A</c:v>
                </c:pt>
                <c:pt idx="10">
                  <c:v>729</c:v>
                </c:pt>
                <c:pt idx="11">
                  <c:v>#N/A</c:v>
                </c:pt>
                <c:pt idx="12">
                  <c:v>#N/A</c:v>
                </c:pt>
                <c:pt idx="13">
                  <c:v>614</c:v>
                </c:pt>
                <c:pt idx="14">
                  <c:v>#N/A</c:v>
                </c:pt>
              </c:numCache>
            </c:numRef>
          </c:val>
          <c:smooth val="0"/>
          <c:extLst>
            <c:ext xmlns:c16="http://schemas.microsoft.com/office/drawing/2014/chart" uri="{C3380CC4-5D6E-409C-BE32-E72D297353CC}">
              <c16:uniqueId val="{0000000B-A02B-4ABF-8891-6B8435F7108E}"/>
            </c:ext>
          </c:extLst>
        </c:ser>
        <c:dLbls>
          <c:showLegendKey val="0"/>
          <c:showVal val="0"/>
          <c:showCatName val="0"/>
          <c:showSerName val="0"/>
          <c:showPercent val="0"/>
          <c:showBubbleSize val="0"/>
        </c:dLbls>
        <c:marker val="1"/>
        <c:smooth val="0"/>
        <c:axId val="112320512"/>
        <c:axId val="112322432"/>
      </c:lineChart>
      <c:catAx>
        <c:axId val="11232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22432"/>
        <c:crosses val="autoZero"/>
        <c:auto val="1"/>
        <c:lblAlgn val="ctr"/>
        <c:lblOffset val="100"/>
        <c:tickLblSkip val="1"/>
        <c:tickMarkSkip val="1"/>
        <c:noMultiLvlLbl val="0"/>
      </c:catAx>
      <c:valAx>
        <c:axId val="11232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2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1976</c:v>
                </c:pt>
                <c:pt idx="1">
                  <c:v>2056</c:v>
                </c:pt>
                <c:pt idx="2">
                  <c:v>2058</c:v>
                </c:pt>
              </c:numCache>
            </c:numRef>
          </c:val>
          <c:extLst>
            <c:ext xmlns:c16="http://schemas.microsoft.com/office/drawing/2014/chart" uri="{C3380CC4-5D6E-409C-BE32-E72D297353CC}">
              <c16:uniqueId val="{00000000-2BA3-4D16-AA23-639E82922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2BA3-4D16-AA23-639E82922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973</c:v>
                </c:pt>
                <c:pt idx="1">
                  <c:v>1059</c:v>
                </c:pt>
                <c:pt idx="2">
                  <c:v>1077</c:v>
                </c:pt>
              </c:numCache>
            </c:numRef>
          </c:val>
          <c:extLst>
            <c:ext xmlns:c16="http://schemas.microsoft.com/office/drawing/2014/chart" uri="{C3380CC4-5D6E-409C-BE32-E72D297353CC}">
              <c16:uniqueId val="{00000002-2BA3-4D16-AA23-639E82922B51}"/>
            </c:ext>
          </c:extLst>
        </c:ser>
        <c:dLbls>
          <c:showLegendKey val="0"/>
          <c:showVal val="0"/>
          <c:showCatName val="0"/>
          <c:showSerName val="0"/>
          <c:showPercent val="0"/>
          <c:showBubbleSize val="0"/>
        </c:dLbls>
        <c:gapWidth val="120"/>
        <c:overlap val="100"/>
        <c:axId val="150132224"/>
        <c:axId val="150133760"/>
      </c:barChart>
      <c:catAx>
        <c:axId val="1501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133760"/>
        <c:crosses val="autoZero"/>
        <c:auto val="1"/>
        <c:lblAlgn val="ctr"/>
        <c:lblOffset val="100"/>
        <c:tickLblSkip val="1"/>
        <c:tickMarkSkip val="1"/>
        <c:noMultiLvlLbl val="0"/>
      </c:catAx>
      <c:valAx>
        <c:axId val="150133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1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{49161BE9-18BF-4BDE-94AA-2A9034574C37}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6D-4C0F-B7AF-2B7A384B17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{5B77DB9D-0653-4DE0-8C87-948AA4F780D6}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6D-4C0F-B7AF-2B7A384B17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{FEE6B84A-3F94-4FC4-97BF-DEBE13713584}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6D-4C0F-B7AF-2B7A384B17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{9126DB7C-7A9A-41D1-BD5D-4AE4C0AEA6D3}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6D-4C0F-B7AF-2B7A384B17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{F4EC16B6-BDB8-46DF-A7D1-3DB0226CDCD0}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6D-4C0F-B7AF-2B7A384B176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{B7500BC6-33D4-4A2E-A6D0-BACCB084F0D2}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6D-4C0F-B7AF-2B7A384B176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{F23F397F-3732-488C-9376-38A6F3C1D499}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6D-4C0F-B7AF-2B7A384B176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{C6FBD598-D86C-4435-B39C-90887425E51F}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6D-4C0F-B7AF-2B7A384B176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{68DE0B5E-02E8-4C11-942D-4C1989F7CE7F}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6D-4C0F-B7AF-2B7A384B17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73.900000000000006</c:v>
                </c:pt>
                <c:pt idx="16">
                  <c:v>75.3</c:v>
                </c:pt>
                <c:pt idx="24">
                  <c:v>76.7</c:v>
                </c:pt>
                <c:pt idx="32">
                  <c:v>76.5</c:v>
                </c:pt>
              </c:numCache>
            </c:numRef>
          </c:xVal>
          <c:yVal>
            <c:numRef>
              <c:f>公会計指標分析・財政指標組合せ分析表!$BP$51:$DC$51</c:f>
              <c:numCache>
                <c:formatCode>#,##0.0;"▲ "#,##0.0</c:formatCode>
                <c:ptCount val="40"/>
                <c:pt idx="8">
                  <c:v>41.6</c:v>
                </c:pt>
                <c:pt idx="16">
                  <c:v>24.6</c:v>
                </c:pt>
                <c:pt idx="24">
                  <c:v>15.3</c:v>
                </c:pt>
                <c:pt idx="32">
                  <c:v>12.8</c:v>
                </c:pt>
              </c:numCache>
            </c:numRef>
          </c:yVal>
          <c:smooth val="0"/>
          <c:extLst>
            <c:ext xmlns:c16="http://schemas.microsoft.com/office/drawing/2014/chart" uri="{C3380CC4-5D6E-409C-BE32-E72D297353CC}">
              <c16:uniqueId val="{00000009-FB6D-4C0F-B7AF-2B7A384B17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{ACD4EEEB-169E-4CEB-B9F5-59E00C26305C}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6D-4C0F-B7AF-2B7A384B17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{1AC69663-DE4A-4953-A6AB-DA180C7AAE35}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6D-4C0F-B7AF-2B7A384B17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{954554B6-08F9-40B2-9BA3-63A12F27EC51}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6D-4C0F-B7AF-2B7A384B17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{F17F4126-4EA9-4FA1-BD9D-98A42AFE6A08}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6D-4C0F-B7AF-2B7A384B17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{4F8B6356-8A1D-4443-8A64-8DEDAA759FE9}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6D-4C0F-B7AF-2B7A384B176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{FA834F6F-EE3A-4CD0-A929-82E8AAC9AB33}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6D-4C0F-B7AF-2B7A384B176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{83114C5D-229E-4CEC-869E-6C1E37924036}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6D-4C0F-B7AF-2B7A384B176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{A42A10F4-831A-4B74-A58C-8B2C348A738A}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6D-4C0F-B7AF-2B7A384B176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{A6C8C1BF-221C-465A-8670-4730A3D07324}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6D-4C0F-B7AF-2B7A384B17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FB6D-4C0F-B7AF-2B7A384B1761}"/>
            </c:ext>
          </c:extLst>
        </c:ser>
        <c:dLbls>
          <c:showLegendKey val="0"/>
          <c:showVal val="1"/>
          <c:showCatName val="0"/>
          <c:showSerName val="0"/>
          <c:showPercent val="0"/>
          <c:showBubbleSize val="0"/>
        </c:dLbls>
        <c:axId val="150971136"/>
        <c:axId val="150973056"/>
      </c:scatterChart>
      <c:valAx>
        <c:axId val="150971136"/>
        <c:scaling>
          <c:orientation val="minMax"/>
          <c:max val="78"/>
          <c:min val="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973056"/>
        <c:crosses val="autoZero"/>
        <c:crossBetween val="midCat"/>
      </c:valAx>
      <c:valAx>
        <c:axId val="150973056"/>
        <c:scaling>
          <c:orientation val="minMax"/>
          <c:max val="5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97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{5CB35E20-39E9-43D1-BF81-333EABB1E837}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B6-47F3-985F-CBD3816170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{0BF7134F-C4E4-4E7E-9818-08413EEAD8BC}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B6-47F3-985F-CBD3816170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{F1CA023A-72C5-4EDA-A45F-800BE973E66B}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B6-47F3-985F-CBD3816170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{A672DABA-30C0-494C-909E-4B79893712DF}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B6-47F3-985F-CBD3816170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{FFD228E3-C9F8-4F14-9335-0CB67C9C7AF1}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B6-47F3-985F-CBD3816170E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{8C9F5DA7-657C-4CA0-A690-736621F30D9D}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B6-47F3-985F-CBD3816170E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{669984DA-ABBB-4219-824F-D0D93E4433C4}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B6-47F3-985F-CBD3816170E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{D41CF2D3-154E-4BC9-8824-1C52B4A0D2A7}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B6-47F3-985F-CBD3816170E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{0E48D1FD-BADC-4A3F-8ED1-3440A26F4C48}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B6-47F3-985F-CBD3816170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c:v>
                </c:pt>
                <c:pt idx="16">
                  <c:v>8.5</c:v>
                </c:pt>
                <c:pt idx="24">
                  <c:v>8.8000000000000007</c:v>
                </c:pt>
                <c:pt idx="32">
                  <c:v>8.9</c:v>
                </c:pt>
              </c:numCache>
            </c:numRef>
          </c:xVal>
          <c:yVal>
            <c:numRef>
              <c:f>公会計指標分析・財政指標組合せ分析表!$BP$73:$DC$73</c:f>
              <c:numCache>
                <c:formatCode>#,##0.0;"▲ "#,##0.0</c:formatCode>
                <c:ptCount val="40"/>
                <c:pt idx="0">
                  <c:v>39.1</c:v>
                </c:pt>
                <c:pt idx="8">
                  <c:v>41.6</c:v>
                </c:pt>
                <c:pt idx="16">
                  <c:v>24.6</c:v>
                </c:pt>
                <c:pt idx="24">
                  <c:v>15.3</c:v>
                </c:pt>
                <c:pt idx="32">
                  <c:v>12.8</c:v>
                </c:pt>
              </c:numCache>
            </c:numRef>
          </c:yVal>
          <c:smooth val="0"/>
          <c:extLst>
            <c:ext xmlns:c16="http://schemas.microsoft.com/office/drawing/2014/chart" uri="{C3380CC4-5D6E-409C-BE32-E72D297353CC}">
              <c16:uniqueId val="{00000009-59B6-47F3-985F-CBD3816170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{6F30A896-5614-40A9-B8D7-52A8FCAFBFCD}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B6-47F3-985F-CBD3816170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{3D31F0D2-6FB0-4FDC-A7C1-8369EFDC0911}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B6-47F3-985F-CBD3816170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{6618537E-0728-4142-B200-763373BA7AF0}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B6-47F3-985F-CBD3816170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{6B0CDA9E-C288-4740-9A4F-88797C0AD2BD}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B6-47F3-985F-CBD3816170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{2C7562AE-3D74-4797-96CF-46A8147250AD}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B6-47F3-985F-CBD3816170E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{C7E3C2AB-A1CA-4411-AE72-A256984A9A75}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B6-47F3-985F-CBD3816170E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{C5728E81-18BF-4E95-BABD-E650737493B8}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B6-47F3-985F-CBD3816170E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{E1808814-90E2-4492-8F59-40E4DA4B933B}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B6-47F3-985F-CBD3816170E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{ED22370D-053A-4680-B19E-88DC4BAB9606}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B6-47F3-985F-CBD3816170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8.5</c:v>
                </c:pt>
                <c:pt idx="16">
                  <c:v>9.1</c:v>
                </c:pt>
                <c:pt idx="24">
                  <c:v>8.9</c:v>
                </c:pt>
                <c:pt idx="32">
                  <c:v>8.9</c:v>
                </c:pt>
              </c:numCache>
            </c:numRef>
          </c:xVal>
          <c:yVal>
            <c:numRef>
              <c:f>公会計指標分析・財政指標組合せ分析表!$BP$77:$DC$77</c:f>
              <c:numCache>
                <c:formatCode>#,##0.0;"▲ "#,##0.0</c:formatCode>
                <c:ptCount val="40"/>
                <c:pt idx="0">
                  <c:v>27.8</c:v>
                </c:pt>
                <c:pt idx="8">
                  <c:v>44.9</c:v>
                </c:pt>
                <c:pt idx="16">
                  <c:v>44.9</c:v>
                </c:pt>
                <c:pt idx="24">
                  <c:v>40.799999999999997</c:v>
                </c:pt>
                <c:pt idx="32">
                  <c:v>38.5</c:v>
                </c:pt>
              </c:numCache>
            </c:numRef>
          </c:yVal>
          <c:smooth val="0"/>
          <c:extLst>
            <c:ext xmlns:c16="http://schemas.microsoft.com/office/drawing/2014/chart" uri="{C3380CC4-5D6E-409C-BE32-E72D297353CC}">
              <c16:uniqueId val="{00000013-59B6-47F3-985F-CBD3816170EC}"/>
            </c:ext>
          </c:extLst>
        </c:ser>
        <c:dLbls>
          <c:showLegendKey val="0"/>
          <c:showVal val="1"/>
          <c:showCatName val="0"/>
          <c:showSerName val="0"/>
          <c:showPercent val="0"/>
          <c:showBubbleSize val="0"/>
        </c:dLbls>
        <c:axId val="150311296"/>
        <c:axId val="150313216"/>
      </c:scatterChart>
      <c:valAx>
        <c:axId val="150311296"/>
        <c:scaling>
          <c:orientation val="minMax"/>
          <c:max val="9.199999999999999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13216"/>
        <c:crosses val="autoZero"/>
        <c:crossBetween val="midCat"/>
      </c:valAx>
      <c:valAx>
        <c:axId val="150313216"/>
        <c:scaling>
          <c:orientation val="minMax"/>
          <c:max val="5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11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係る起債事業は可能な限り交付税算入のある地方債を充当している。一方で、過去に実施した大型事業の際に借入れた起債の交付税算入期間が終了した影響で算入公債費等が減少傾向にある。ま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年度に借入れた災害復旧事業債（</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元利償還金</a:t>
          </a:r>
          <a:r>
            <a:rPr lang="en-US" altLang="ja-JP" sz="1100">
              <a:solidFill>
                <a:schemeClr val="dk1"/>
              </a:solidFill>
              <a:effectLst/>
              <a:latin typeface="+mn-lt"/>
              <a:ea typeface="+mn-ea"/>
              <a:cs typeface="+mn-cs"/>
            </a:rPr>
            <a:t>27,905</a:t>
          </a:r>
          <a:r>
            <a:rPr lang="ja-JP" altLang="en-US" sz="1100">
              <a:solidFill>
                <a:schemeClr val="dk1"/>
              </a:solidFill>
              <a:effectLst/>
              <a:latin typeface="+mn-lt"/>
              <a:ea typeface="+mn-ea"/>
              <a:cs typeface="+mn-cs"/>
            </a:rPr>
            <a:t>千円）、一般単独事業債（</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元利償還金</a:t>
          </a:r>
          <a:r>
            <a:rPr lang="en-US" altLang="ja-JP" sz="1100">
              <a:solidFill>
                <a:schemeClr val="dk1"/>
              </a:solidFill>
              <a:effectLst/>
              <a:latin typeface="+mn-lt"/>
              <a:ea typeface="+mn-ea"/>
              <a:cs typeface="+mn-cs"/>
            </a:rPr>
            <a:t>29,568</a:t>
          </a:r>
          <a:r>
            <a:rPr lang="ja-JP" altLang="en-US" sz="1100">
              <a:solidFill>
                <a:schemeClr val="dk1"/>
              </a:solidFill>
              <a:effectLst/>
              <a:latin typeface="+mn-lt"/>
              <a:ea typeface="+mn-ea"/>
              <a:cs typeface="+mn-cs"/>
            </a:rPr>
            <a:t>千円）などの償還が終了したことで元利償還金が減少</a:t>
          </a:r>
          <a:r>
            <a:rPr kumimoji="1" lang="ja-JP" altLang="ja-JP" sz="1100">
              <a:solidFill>
                <a:schemeClr val="dk1"/>
              </a:solidFill>
              <a:effectLst/>
              <a:latin typeface="+mn-lt"/>
              <a:ea typeface="+mn-ea"/>
              <a:cs typeface="+mn-cs"/>
            </a:rPr>
            <a:t>傾向にある。町有施設の老朽化により維持・修繕工事が増加しており、今後は公共施設等総合管理計画に基づく施設の個別計画策定に着手しつつ、施設の統廃合、除却や長寿命化を計画的に進め、管理・改修コストの縮減に努める。さらに</a:t>
          </a:r>
          <a:r>
            <a:rPr lang="ja-JP" altLang="ja-JP" sz="110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なお、引き続き</a:t>
          </a:r>
          <a:r>
            <a:rPr kumimoji="1" lang="ja-JP" altLang="ja-JP" sz="1100">
              <a:solidFill>
                <a:schemeClr val="dk1"/>
              </a:solidFill>
              <a:effectLst/>
              <a:latin typeface="+mn-lt"/>
              <a:ea typeface="+mn-ea"/>
              <a:cs typeface="+mn-cs"/>
            </a:rPr>
            <a:t>病院や水道事業などについては</a:t>
          </a:r>
          <a:r>
            <a:rPr kumimoji="1" lang="ja-JP" altLang="en-US" sz="1100">
              <a:solidFill>
                <a:schemeClr val="dk1"/>
              </a:solidFill>
              <a:effectLst/>
              <a:latin typeface="+mn-lt"/>
              <a:ea typeface="+mn-ea"/>
              <a:cs typeface="+mn-cs"/>
            </a:rPr>
            <a:t>独立採算制</a:t>
          </a:r>
          <a:r>
            <a:rPr kumimoji="1" lang="ja-JP" altLang="ja-JP" sz="1100">
              <a:solidFill>
                <a:schemeClr val="dk1"/>
              </a:solidFill>
              <a:effectLst/>
              <a:latin typeface="+mn-lt"/>
              <a:ea typeface="+mn-ea"/>
              <a:cs typeface="+mn-cs"/>
            </a:rPr>
            <a:t>を強化し経営安定を推進する。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現在高は、</a:t>
          </a:r>
          <a:r>
            <a:rPr lang="ja-JP" altLang="en-US" sz="1100">
              <a:solidFill>
                <a:schemeClr val="dk1"/>
              </a:solidFill>
              <a:effectLst/>
              <a:latin typeface="+mn-lt"/>
              <a:ea typeface="+mn-ea"/>
              <a:cs typeface="+mn-cs"/>
            </a:rPr>
            <a:t>中学校大規模改造事業</a:t>
          </a:r>
          <a:r>
            <a:rPr lang="ja-JP" altLang="ja-JP" sz="1100">
              <a:solidFill>
                <a:schemeClr val="dk1"/>
              </a:solidFill>
              <a:effectLst/>
              <a:latin typeface="+mn-lt"/>
              <a:ea typeface="+mn-ea"/>
              <a:cs typeface="+mn-cs"/>
            </a:rPr>
            <a:t>や社会資本整備総合交付金事業の実施により借入を行った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、事業の選択と集中によりその他の地方債の借入を抑制した結果</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前年度と比較して地方債残高が減少した。今後の推移として繰越事業で</a:t>
          </a:r>
          <a:r>
            <a:rPr lang="ja-JP" altLang="en-US" sz="1100">
              <a:solidFill>
                <a:schemeClr val="dk1"/>
              </a:solidFill>
              <a:effectLst/>
              <a:latin typeface="+mn-lt"/>
              <a:ea typeface="+mn-ea"/>
              <a:cs typeface="+mn-cs"/>
            </a:rPr>
            <a:t>ある小・中学校の</a:t>
          </a:r>
          <a:r>
            <a:rPr lang="ja-JP" altLang="ja-JP" sz="1100">
              <a:solidFill>
                <a:schemeClr val="dk1"/>
              </a:solidFill>
              <a:effectLst/>
              <a:latin typeface="+mn-lt"/>
              <a:ea typeface="+mn-ea"/>
              <a:cs typeface="+mn-cs"/>
            </a:rPr>
            <a:t>空調設備設置、</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学校施設の</a:t>
          </a:r>
          <a:r>
            <a:rPr lang="ja-JP" altLang="en-US" sz="1100">
              <a:solidFill>
                <a:schemeClr val="dk1"/>
              </a:solidFill>
              <a:effectLst/>
              <a:latin typeface="+mn-lt"/>
              <a:ea typeface="+mn-ea"/>
              <a:cs typeface="+mn-cs"/>
            </a:rPr>
            <a:t>トイレ改修や</a:t>
          </a:r>
          <a:r>
            <a:rPr lang="ja-JP" altLang="ja-JP" sz="1100">
              <a:solidFill>
                <a:schemeClr val="dk1"/>
              </a:solidFill>
              <a:effectLst/>
              <a:latin typeface="+mn-lt"/>
              <a:ea typeface="+mn-ea"/>
              <a:cs typeface="+mn-cs"/>
            </a:rPr>
            <a:t>老朽化に伴う改修工事等必要不可欠な大型事業が控えている状況にある。今後も優先順位をつけた</a:t>
          </a:r>
          <a:r>
            <a:rPr lang="ja-JP" altLang="en-US" sz="1100">
              <a:solidFill>
                <a:schemeClr val="dk1"/>
              </a:solidFill>
              <a:effectLst/>
              <a:latin typeface="+mn-lt"/>
              <a:ea typeface="+mn-ea"/>
              <a:cs typeface="+mn-cs"/>
            </a:rPr>
            <a:t>計画的な</a:t>
          </a:r>
          <a:r>
            <a:rPr lang="ja-JP" altLang="ja-JP" sz="1100">
              <a:solidFill>
                <a:schemeClr val="dk1"/>
              </a:solidFill>
              <a:effectLst/>
              <a:latin typeface="+mn-lt"/>
              <a:ea typeface="+mn-ea"/>
              <a:cs typeface="+mn-cs"/>
            </a:rPr>
            <a:t>事業実施や国庫補助金など特定財源の確保を徹底し、起債の抑制に努める。</a:t>
          </a:r>
          <a:endParaRPr lang="ja-JP" altLang="ja-JP" sz="1400">
            <a:effectLst/>
          </a:endParaRPr>
        </a:p>
        <a:p>
          <a:r>
            <a:rPr lang="ja-JP" altLang="ja-JP" sz="1100">
              <a:solidFill>
                <a:schemeClr val="dk1"/>
              </a:solidFill>
              <a:effectLst/>
              <a:latin typeface="+mn-lt"/>
              <a:ea typeface="+mn-ea"/>
              <a:cs typeface="+mn-cs"/>
            </a:rPr>
            <a:t>下水道事業及び病院事業における起債の新規借入を抑制した結果、前年度比における地方債現在高が両会計において</a:t>
          </a:r>
          <a:r>
            <a:rPr lang="en-US" altLang="ja-JP" sz="1100">
              <a:solidFill>
                <a:schemeClr val="dk1"/>
              </a:solidFill>
              <a:effectLst/>
              <a:latin typeface="+mn-lt"/>
              <a:ea typeface="+mn-ea"/>
              <a:cs typeface="+mn-cs"/>
            </a:rPr>
            <a:t>625</a:t>
          </a:r>
          <a:r>
            <a:rPr lang="ja-JP" altLang="ja-JP" sz="1100">
              <a:solidFill>
                <a:schemeClr val="dk1"/>
              </a:solidFill>
              <a:effectLst/>
              <a:latin typeface="+mn-lt"/>
              <a:ea typeface="+mn-ea"/>
              <a:cs typeface="+mn-cs"/>
            </a:rPr>
            <a:t>百万円ほど減少したことにより、公営企業債等繰入見込額についても減少となっている。引き続き、地方債現在高の減少を目指し、新規借入の抑制と計画的な起債の活用に努める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長野県辰野町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後年度に控える事業実施のために節減し生じた歳計剰余金</a:t>
          </a:r>
          <a:r>
            <a:rPr kumimoji="1" lang="ja-JP" altLang="en-US" sz="1100">
              <a:solidFill>
                <a:schemeClr val="dk1"/>
              </a:solidFill>
              <a:effectLst/>
              <a:latin typeface="+mn-lt"/>
              <a:ea typeface="+mn-ea"/>
              <a:cs typeface="+mn-cs"/>
            </a:rPr>
            <a:t>について、各特目基金へ積み立てた結果、全体で</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百万円増加となった。具体的には、次年度以降も老朽化した学校施設の施設整備に多額の費用を要するため</a:t>
          </a:r>
          <a:r>
            <a:rPr kumimoji="1" lang="ja-JP" altLang="ja-JP" sz="1100">
              <a:solidFill>
                <a:schemeClr val="dk1"/>
              </a:solidFill>
              <a:effectLst/>
              <a:latin typeface="+mn-lt"/>
              <a:ea typeface="+mn-ea"/>
              <a:cs typeface="+mn-cs"/>
            </a:rPr>
            <a:t>文教施設整備基金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、また、ＩＣＴ教育の推進に係る環境整備へ要する費用に充てるため教育振興基金へ</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百万円が挙げられる。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財源の不足から財政調整基金や文教施設整備基金を取り崩して対応する予定であるが、極力取り崩し額を少なくするため、各事業の予算残額についても安易に消費することなく、次年度への繰越金等の財源とするために不用額として計上する。</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から繰越した</a:t>
          </a:r>
          <a:r>
            <a:rPr kumimoji="1" lang="ja-JP" altLang="ja-JP" sz="1100">
              <a:solidFill>
                <a:schemeClr val="dk1"/>
              </a:solidFill>
              <a:effectLst/>
              <a:latin typeface="+mn-lt"/>
              <a:ea typeface="+mn-ea"/>
              <a:cs typeface="+mn-cs"/>
            </a:rPr>
            <a:t>学校の空調設備設置にかかる費用が大き</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財源とするために取り崩しを行う。また、産業振興対策のために工業団地の整備のためにかかる費用についても過去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年間積立を行った分の財政調整基金の取り崩しにより対応する。</a:t>
          </a:r>
          <a:endParaRPr lang="ja-JP" altLang="ja-JP" sz="1400">
            <a:effectLst/>
          </a:endParaRPr>
        </a:p>
        <a:p>
          <a:r>
            <a:rPr kumimoji="1" lang="ja-JP" altLang="ja-JP" sz="1100">
              <a:solidFill>
                <a:schemeClr val="dk1"/>
              </a:solidFill>
              <a:effectLst/>
              <a:latin typeface="+mn-lt"/>
              <a:ea typeface="+mn-ea"/>
              <a:cs typeface="+mn-cs"/>
            </a:rPr>
            <a:t>　地方創生事業関連費用については地域振興基金、小中学校の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環境整備支援事業については教育振興基金を活用する。辰野町の重要な環境資源であるゲンジボタルの生息環境整備にはホタル保護育成協力金を積立し活用する。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建物面積が大きい文教施設については今後も老朽化などの影響から多額に費用が必要になることが明らかなため優先的に基金に積立たい。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庁舎等建設基金・・・庁舎等の建設及び維持管理に資する。</a:t>
          </a:r>
          <a:endParaRPr lang="ja-JP" altLang="ja-JP" sz="1400">
            <a:effectLst/>
          </a:endParaRPr>
        </a:p>
        <a:p>
          <a:r>
            <a:rPr kumimoji="1" lang="ja-JP" altLang="ja-JP" sz="1100">
              <a:solidFill>
                <a:schemeClr val="dk1"/>
              </a:solidFill>
              <a:effectLst/>
              <a:latin typeface="+mn-lt"/>
              <a:ea typeface="+mn-ea"/>
              <a:cs typeface="+mn-cs"/>
            </a:rPr>
            <a:t>　　教育振興基金・・・教育の振興に資する。</a:t>
          </a:r>
          <a:endParaRPr lang="ja-JP" altLang="ja-JP" sz="1400">
            <a:effectLst/>
          </a:endParaRPr>
        </a:p>
        <a:p>
          <a:r>
            <a:rPr kumimoji="1" lang="ja-JP" altLang="ja-JP" sz="1100">
              <a:solidFill>
                <a:schemeClr val="dk1"/>
              </a:solidFill>
              <a:effectLst/>
              <a:latin typeface="+mn-lt"/>
              <a:ea typeface="+mn-ea"/>
              <a:cs typeface="+mn-cs"/>
            </a:rPr>
            <a:t>　　道路建設基金・・・町道の建設及び維持管理に資する。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文教施設整備基金（</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百万円増）・・・文化教育施設は多くの面積を有しており、老朽化が進んでいる状況にありながら</a:t>
          </a:r>
          <a:r>
            <a:rPr kumimoji="1" lang="ja-JP" altLang="en-US" sz="1100">
              <a:solidFill>
                <a:schemeClr val="dk1"/>
              </a:solidFill>
              <a:effectLst/>
              <a:latin typeface="+mn-lt"/>
              <a:ea typeface="+mn-ea"/>
              <a:cs typeface="+mn-cs"/>
            </a:rPr>
            <a:t>基金残高が十分でなかったため、</a:t>
          </a:r>
          <a:r>
            <a:rPr kumimoji="1" lang="ja-JP" altLang="ja-JP" sz="1100">
              <a:solidFill>
                <a:schemeClr val="dk1"/>
              </a:solidFill>
              <a:effectLst/>
              <a:latin typeface="+mn-lt"/>
              <a:ea typeface="+mn-ea"/>
              <a:cs typeface="+mn-cs"/>
            </a:rPr>
            <a:t>今後の改修工事などに備えるため優先的に積立を行った。</a:t>
          </a:r>
          <a:endParaRPr kumimoji="1" lang="en-US" altLang="ja-JP" sz="1100">
            <a:solidFill>
              <a:schemeClr val="dk1"/>
            </a:solidFill>
            <a:effectLst/>
            <a:latin typeface="+mn-lt"/>
            <a:ea typeface="+mn-ea"/>
            <a:cs typeface="+mn-cs"/>
          </a:endParaRPr>
        </a:p>
        <a:p>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教育振興</a:t>
          </a:r>
          <a:r>
            <a:rPr kumimoji="1" lang="ja-JP" altLang="ja-JP"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ＩＣＴ教育環境の整備に多額の費用を要すことが見込まれるため、事業実施に備え優先的に積立を行った。</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　ホタル保護育成基金（</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増）・・・辰野町ではゲンジボタルの保護育成に努めており、毎年６月には大発生がみられ、該当場所には多くの人がホタルを見に訪れる。入場者からはホタルの保護育成に充てるとした育成協力金を徴収し</a:t>
          </a:r>
          <a:r>
            <a:rPr kumimoji="1" lang="ja-JP" altLang="en-US" sz="1100">
              <a:solidFill>
                <a:schemeClr val="dk1"/>
              </a:solidFill>
              <a:effectLst/>
              <a:latin typeface="+mn-lt"/>
              <a:ea typeface="+mn-ea"/>
              <a:cs typeface="+mn-cs"/>
            </a:rPr>
            <a:t>、施設の環境整備に備え積立を行った。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老朽化が進む学校施設やＩＣＴ教育に向けた環境整備に多額の事業費が見込まれるため、文教施設整備基金と教育振興基金へ優先的に積立を行っていきたい。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次年度以降に控える大きな事業実施のために</a:t>
          </a:r>
          <a:r>
            <a:rPr kumimoji="1" lang="ja-JP" altLang="en-US" sz="1100" b="0" i="0" baseline="0">
              <a:solidFill>
                <a:schemeClr val="dk1"/>
              </a:solidFill>
              <a:effectLst/>
              <a:latin typeface="+mn-lt"/>
              <a:ea typeface="+mn-ea"/>
              <a:cs typeface="+mn-cs"/>
            </a:rPr>
            <a:t>特目基金へ優先的に積立を行った為</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財政調整基金は利子分のみの積立となった。</a:t>
          </a:r>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繰越した学校施設の</a:t>
          </a:r>
          <a:r>
            <a:rPr kumimoji="1" lang="ja-JP" altLang="ja-JP" sz="1100" b="0" i="0" baseline="0">
              <a:solidFill>
                <a:schemeClr val="dk1"/>
              </a:solidFill>
              <a:effectLst/>
              <a:latin typeface="+mn-lt"/>
              <a:ea typeface="+mn-ea"/>
              <a:cs typeface="+mn-cs"/>
            </a:rPr>
            <a:t>空調設備設置、平成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年度については町民会館の空調設備更新、学童クラブの設置等、多額の費用を要する事業の財源不足に対応するため取り崩しを行う。長年懸案であった産業振興対策のため</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工業団地の整備にかかる費用についても取り崩しにより対応する。これまで積立を行ってきたが、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年度は事業も多く、当初予算も財政調整基金の取り崩し額が例年より</a:t>
          </a:r>
          <a:r>
            <a:rPr kumimoji="1" lang="en-US" altLang="ja-JP" sz="1100" b="0" i="0" baseline="0">
              <a:solidFill>
                <a:schemeClr val="dk1"/>
              </a:solidFill>
              <a:effectLst/>
              <a:latin typeface="+mn-lt"/>
              <a:ea typeface="+mn-ea"/>
              <a:cs typeface="+mn-cs"/>
            </a:rPr>
            <a:t>156</a:t>
          </a:r>
          <a:r>
            <a:rPr kumimoji="1" lang="ja-JP" altLang="ja-JP" sz="1100" b="0" i="0" baseline="0">
              <a:solidFill>
                <a:schemeClr val="dk1"/>
              </a:solidFill>
              <a:effectLst/>
              <a:latin typeface="+mn-lt"/>
              <a:ea typeface="+mn-ea"/>
              <a:cs typeface="+mn-cs"/>
            </a:rPr>
            <a:t>百万円も多くなっている。出来る限り支出を抑え経費節減に取り組み、少しでも取り崩し額を抑えたい。</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変動なし。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起債発行額に応じて出来るだけ（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％を目安）積立を行っていきたいと考える。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となった。主な要因としては、学校施設をはじめ町所有の体育館、役場庁舎等の老朽化にによる減価償却費の増加があげられる。</a:t>
          </a:r>
          <a:r>
            <a:rPr kumimoji="1" lang="ja-JP" altLang="en-US" sz="1100">
              <a:solidFill>
                <a:schemeClr val="dk1"/>
              </a:solidFill>
              <a:effectLst/>
              <a:latin typeface="+mn-lt"/>
              <a:ea typeface="+mn-ea"/>
              <a:cs typeface="+mn-cs"/>
            </a:rPr>
            <a:t>また、前年度比において減少した要因としては広域連合のゴミ処理施設の新築に伴う固定資産の増加によるもの。</a:t>
          </a:r>
          <a:r>
            <a:rPr kumimoji="1" lang="ja-JP" altLang="ja-JP" sz="1100">
              <a:solidFill>
                <a:schemeClr val="dk1"/>
              </a:solidFill>
              <a:effectLst/>
              <a:latin typeface="+mn-lt"/>
              <a:ea typeface="+mn-ea"/>
              <a:cs typeface="+mn-cs"/>
            </a:rPr>
            <a:t>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1" name="楕円 80"/>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2" name="有形固定資産減価償却率該当値テキスト"/>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48714</xdr:rowOff>
    </xdr:from>
    <xdr:to>
      <xdr:col>19</xdr:col>
      <xdr:colOff>187325</xdr:colOff>
      <xdr:row>28</xdr:row>
      <xdr:rowOff>150314</xdr:rowOff>
    </xdr:to>
    <xdr:sp macro="" textlink="">
      <xdr:nvSpPr>
        <xdr:cNvPr id="83" name="楕円 82"/>
        <xdr:cNvSpPr/>
      </xdr:nvSpPr>
      <xdr:spPr>
        <a:xfrm>
          <a:off x="4000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99514</xdr:rowOff>
    </xdr:from>
    <xdr:to>
      <xdr:col>23</xdr:col>
      <xdr:colOff>85725</xdr:colOff>
      <xdr:row>28</xdr:row>
      <xdr:rowOff>105682</xdr:rowOff>
    </xdr:to>
    <xdr:cxnSp macro="">
      <xdr:nvCxnSpPr>
        <xdr:cNvPr id="84" name="直線コネクタ 83"/>
        <xdr:cNvCxnSpPr/>
      </xdr:nvCxnSpPr>
      <xdr:spPr>
        <a:xfrm>
          <a:off x="4051300" y="5671639"/>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91894</xdr:rowOff>
    </xdr:from>
    <xdr:to>
      <xdr:col>15</xdr:col>
      <xdr:colOff>187325</xdr:colOff>
      <xdr:row>29</xdr:row>
      <xdr:rowOff>22044</xdr:rowOff>
    </xdr:to>
    <xdr:sp macro="" textlink="">
      <xdr:nvSpPr>
        <xdr:cNvPr id="85" name="楕円 84"/>
        <xdr:cNvSpPr/>
      </xdr:nvSpPr>
      <xdr:spPr>
        <a:xfrm>
          <a:off x="3238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99514</xdr:rowOff>
    </xdr:from>
    <xdr:to>
      <xdr:col>19</xdr:col>
      <xdr:colOff>136525</xdr:colOff>
      <xdr:row>28</xdr:row>
      <xdr:rowOff>142694</xdr:rowOff>
    </xdr:to>
    <xdr:cxnSp macro="">
      <xdr:nvCxnSpPr>
        <xdr:cNvPr id="86" name="直線コネクタ 85"/>
        <xdr:cNvCxnSpPr/>
      </xdr:nvCxnSpPr>
      <xdr:spPr>
        <a:xfrm flipV="1">
          <a:off x="3289300" y="567163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7" name="楕円 86"/>
        <xdr:cNvSpPr/>
      </xdr:nvSpPr>
      <xdr:spPr>
        <a:xfrm>
          <a:off x="2476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142694</xdr:rowOff>
    </xdr:from>
    <xdr:to>
      <xdr:col>15</xdr:col>
      <xdr:colOff>136525</xdr:colOff>
      <xdr:row>29</xdr:row>
      <xdr:rowOff>14424</xdr:rowOff>
    </xdr:to>
    <xdr:cxnSp macro="">
      <xdr:nvCxnSpPr>
        <xdr:cNvPr id="88" name="直線コネクタ 87"/>
        <xdr:cNvCxnSpPr/>
      </xdr:nvCxnSpPr>
      <xdr:spPr>
        <a:xfrm flipV="1">
          <a:off x="2527300" y="571481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9" name="n_1ave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0" name="n_2aveValue有形固定資産減価償却率"/>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1" name="n_3aveValue有形固定資産減価償却率"/>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166841</xdr:rowOff>
    </xdr:from>
    <xdr:ext cx="405111" cy="259045"/>
    <xdr:sp macro="" textlink="">
      <xdr:nvSpPr>
        <xdr:cNvPr id="92" name="n_1mainValue有形固定資産減価償却率"/>
        <xdr:cNvSpPr txBox="1"/>
      </xdr:nvSpPr>
      <xdr:spPr>
        <a:xfrm>
          <a:off x="38360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38571</xdr:rowOff>
    </xdr:from>
    <xdr:ext cx="405111" cy="259045"/>
    <xdr:sp macro="" textlink="">
      <xdr:nvSpPr>
        <xdr:cNvPr id="93" name="n_2mainValue有形固定資産減価償却率"/>
        <xdr:cNvSpPr txBox="1"/>
      </xdr:nvSpPr>
      <xdr:spPr>
        <a:xfrm>
          <a:off x="3086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81751</xdr:rowOff>
    </xdr:from>
    <xdr:ext cx="405111" cy="259045"/>
    <xdr:sp macro="" textlink="">
      <xdr:nvSpPr>
        <xdr:cNvPr id="94" name="n_3mainValue有形固定資産減価償却率"/>
        <xdr:cNvSpPr txBox="1"/>
      </xdr:nvSpPr>
      <xdr:spPr>
        <a:xfrm>
          <a:off x="23247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ポイント下回っている。要因としては、</a:t>
          </a:r>
          <a:r>
            <a:rPr lang="ja-JP" altLang="ja-JP" sz="1100">
              <a:solidFill>
                <a:schemeClr val="dk1"/>
              </a:solidFill>
              <a:effectLst/>
              <a:latin typeface="+mn-lt"/>
              <a:ea typeface="+mn-ea"/>
              <a:cs typeface="+mn-cs"/>
            </a:rPr>
            <a:t>下水道事業及び病院事業における起債の新規借入を抑制したことによる、公営企業債等繰入見込額の減少などが考えられる。今後の取り組みとしては、引き続き一般会計・公営企業会計の地方債新規発行額を抑制した将来負担額の抑制や、今後控える大規模事業に向けた特定目的基金への計画的な積立てによる充当可能基金の増加を図るなど、債務償還能力を意識した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29" name="債務償還比率平均値テキスト"/>
        <xdr:cNvSpPr txBox="1"/>
      </xdr:nvSpPr>
      <xdr:spPr>
        <a:xfrm>
          <a:off x="14846300"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4625</xdr:rowOff>
    </xdr:from>
    <xdr:to>
      <xdr:col>76</xdr:col>
      <xdr:colOff>73025</xdr:colOff>
      <xdr:row>32</xdr:row>
      <xdr:rowOff>106225</xdr:rowOff>
    </xdr:to>
    <xdr:sp macro="" textlink="">
      <xdr:nvSpPr>
        <xdr:cNvPr id="137" name="楕円 136"/>
        <xdr:cNvSpPr/>
      </xdr:nvSpPr>
      <xdr:spPr>
        <a:xfrm>
          <a:off x="14744700" y="62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154502</xdr:rowOff>
    </xdr:from>
    <xdr:ext cx="469744" cy="259045"/>
    <xdr:sp macro="" textlink="">
      <xdr:nvSpPr>
        <xdr:cNvPr id="138" name="債務償還比率該当値テキスト"/>
        <xdr:cNvSpPr txBox="1"/>
      </xdr:nvSpPr>
      <xdr:spPr>
        <a:xfrm>
          <a:off x="14846300" y="62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161142</xdr:rowOff>
    </xdr:from>
    <xdr:to>
      <xdr:col>72</xdr:col>
      <xdr:colOff>123825</xdr:colOff>
      <xdr:row>32</xdr:row>
      <xdr:rowOff>91292</xdr:rowOff>
    </xdr:to>
    <xdr:sp macro="" textlink="">
      <xdr:nvSpPr>
        <xdr:cNvPr id="139" name="楕円 138"/>
        <xdr:cNvSpPr/>
      </xdr:nvSpPr>
      <xdr:spPr>
        <a:xfrm>
          <a:off x="14033500" y="62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40492</xdr:rowOff>
    </xdr:from>
    <xdr:to>
      <xdr:col>76</xdr:col>
      <xdr:colOff>22225</xdr:colOff>
      <xdr:row>32</xdr:row>
      <xdr:rowOff>55425</xdr:rowOff>
    </xdr:to>
    <xdr:cxnSp macro="">
      <xdr:nvCxnSpPr>
        <xdr:cNvPr id="140" name="直線コネクタ 139"/>
        <xdr:cNvCxnSpPr/>
      </xdr:nvCxnSpPr>
      <xdr:spPr>
        <a:xfrm>
          <a:off x="14084300" y="6298417"/>
          <a:ext cx="7112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82419</xdr:rowOff>
    </xdr:from>
    <xdr:ext cx="469744" cy="259045"/>
    <xdr:sp macro="" textlink="">
      <xdr:nvSpPr>
        <xdr:cNvPr id="142" name="n_1mainValue債務償還比率"/>
        <xdr:cNvSpPr txBox="1"/>
      </xdr:nvSpPr>
      <xdr:spPr>
        <a:xfrm>
          <a:off x="13836727" y="634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27686</xdr:rowOff>
    </xdr:from>
    <xdr:to>
      <xdr:col>24</xdr:col>
      <xdr:colOff>114300</xdr:colOff>
      <xdr:row>36</xdr:row>
      <xdr:rowOff>129286</xdr:rowOff>
    </xdr:to>
    <xdr:sp macro="" textlink="">
      <xdr:nvSpPr>
        <xdr:cNvPr id="69" name="楕円 68"/>
        <xdr:cNvSpPr/>
      </xdr:nvSpPr>
      <xdr:spPr>
        <a:xfrm>
          <a:off x="45847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50563</xdr:rowOff>
    </xdr:from>
    <xdr:ext cx="405111" cy="259045"/>
    <xdr:sp macro="" textlink="">
      <xdr:nvSpPr>
        <xdr:cNvPr id="70" name="【道路】&#10;有形固定資産減価償却率該当値テキスト"/>
        <xdr:cNvSpPr txBox="1"/>
      </xdr:nvSpPr>
      <xdr:spPr>
        <a:xfrm>
          <a:off x="4673600" y="60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55118</xdr:rowOff>
    </xdr:from>
    <xdr:to>
      <xdr:col>20</xdr:col>
      <xdr:colOff>38100</xdr:colOff>
      <xdr:row>36</xdr:row>
      <xdr:rowOff>156718</xdr:rowOff>
    </xdr:to>
    <xdr:sp macro="" textlink="">
      <xdr:nvSpPr>
        <xdr:cNvPr id="71" name="楕円 70"/>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78486</xdr:rowOff>
    </xdr:from>
    <xdr:to>
      <xdr:col>24</xdr:col>
      <xdr:colOff>63500</xdr:colOff>
      <xdr:row>36</xdr:row>
      <xdr:rowOff>105918</xdr:rowOff>
    </xdr:to>
    <xdr:cxnSp macro="">
      <xdr:nvCxnSpPr>
        <xdr:cNvPr id="72" name="直線コネクタ 71"/>
        <xdr:cNvCxnSpPr/>
      </xdr:nvCxnSpPr>
      <xdr:spPr>
        <a:xfrm flipV="1">
          <a:off x="3797300" y="625068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87122</xdr:rowOff>
    </xdr:from>
    <xdr:to>
      <xdr:col>15</xdr:col>
      <xdr:colOff>101600</xdr:colOff>
      <xdr:row>37</xdr:row>
      <xdr:rowOff>17272</xdr:rowOff>
    </xdr:to>
    <xdr:sp macro="" textlink="">
      <xdr:nvSpPr>
        <xdr:cNvPr id="73" name="楕円 72"/>
        <xdr:cNvSpPr/>
      </xdr:nvSpPr>
      <xdr:spPr>
        <a:xfrm>
          <a:off x="2857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105918</xdr:rowOff>
    </xdr:from>
    <xdr:to>
      <xdr:col>19</xdr:col>
      <xdr:colOff>177800</xdr:colOff>
      <xdr:row>36</xdr:row>
      <xdr:rowOff>137922</xdr:rowOff>
    </xdr:to>
    <xdr:cxnSp macro="">
      <xdr:nvCxnSpPr>
        <xdr:cNvPr id="74" name="直線コネクタ 73"/>
        <xdr:cNvCxnSpPr/>
      </xdr:nvCxnSpPr>
      <xdr:spPr>
        <a:xfrm flipV="1">
          <a:off x="2908300" y="62781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98552</xdr:rowOff>
    </xdr:from>
    <xdr:to>
      <xdr:col>10</xdr:col>
      <xdr:colOff>165100</xdr:colOff>
      <xdr:row>37</xdr:row>
      <xdr:rowOff>28702</xdr:rowOff>
    </xdr:to>
    <xdr:sp macro="" textlink="">
      <xdr:nvSpPr>
        <xdr:cNvPr id="75" name="楕円 74"/>
        <xdr:cNvSpPr/>
      </xdr:nvSpPr>
      <xdr:spPr>
        <a:xfrm>
          <a:off x="196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137922</xdr:rowOff>
    </xdr:from>
    <xdr:to>
      <xdr:col>15</xdr:col>
      <xdr:colOff>50800</xdr:colOff>
      <xdr:row>36</xdr:row>
      <xdr:rowOff>149352</xdr:rowOff>
    </xdr:to>
    <xdr:cxnSp macro="">
      <xdr:nvCxnSpPr>
        <xdr:cNvPr id="76" name="直線コネクタ 75"/>
        <xdr:cNvCxnSpPr/>
      </xdr:nvCxnSpPr>
      <xdr:spPr>
        <a:xfrm flipV="1">
          <a:off x="2019300" y="63101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7" name="n_1aveValue【道路】&#10;有形固定資産減価償却率"/>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8" name="n_2aveValue【道路】&#10;有形固定資産減価償却率"/>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道路】&#10;有形固定資産減価償却率"/>
        <xdr:cNvSpPr txBox="1"/>
      </xdr:nvSpPr>
      <xdr:spPr>
        <a:xfrm>
          <a:off x="1816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1795</xdr:rowOff>
    </xdr:from>
    <xdr:ext cx="405111" cy="259045"/>
    <xdr:sp macro="" textlink="">
      <xdr:nvSpPr>
        <xdr:cNvPr id="80" name="n_1mainValue【道路】&#10;有形固定資産減価償却率"/>
        <xdr:cNvSpPr txBox="1"/>
      </xdr:nvSpPr>
      <xdr:spPr>
        <a:xfrm>
          <a:off x="35820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81" name="n_2mainValue【道路】&#10;有形固定資産減価償却率"/>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45229</xdr:rowOff>
    </xdr:from>
    <xdr:ext cx="405111" cy="259045"/>
    <xdr:sp macro="" textlink="">
      <xdr:nvSpPr>
        <xdr:cNvPr id="82" name="n_3mainValue【道路】&#10;有形固定資産減価償却率"/>
        <xdr:cNvSpPr txBox="1"/>
      </xdr:nvSpPr>
      <xdr:spPr>
        <a:xfrm>
          <a:off x="1816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66186</xdr:rowOff>
    </xdr:from>
    <xdr:to>
      <xdr:col>55</xdr:col>
      <xdr:colOff>50800</xdr:colOff>
      <xdr:row>40</xdr:row>
      <xdr:rowOff>167786</xdr:rowOff>
    </xdr:to>
    <xdr:sp macro="" textlink="">
      <xdr:nvSpPr>
        <xdr:cNvPr id="121" name="楕円 120"/>
        <xdr:cNvSpPr/>
      </xdr:nvSpPr>
      <xdr:spPr>
        <a:xfrm>
          <a:off x="10426700" y="6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44613</xdr:rowOff>
    </xdr:from>
    <xdr:ext cx="534377" cy="259045"/>
    <xdr:sp macro="" textlink="">
      <xdr:nvSpPr>
        <xdr:cNvPr id="122" name="【道路】&#10;一人当たり延長該当値テキスト"/>
        <xdr:cNvSpPr txBox="1"/>
      </xdr:nvSpPr>
      <xdr:spPr>
        <a:xfrm>
          <a:off x="10515600" y="69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68720</xdr:rowOff>
    </xdr:from>
    <xdr:to>
      <xdr:col>50</xdr:col>
      <xdr:colOff>165100</xdr:colOff>
      <xdr:row>40</xdr:row>
      <xdr:rowOff>170320</xdr:rowOff>
    </xdr:to>
    <xdr:sp macro="" textlink="">
      <xdr:nvSpPr>
        <xdr:cNvPr id="123" name="楕円 122"/>
        <xdr:cNvSpPr/>
      </xdr:nvSpPr>
      <xdr:spPr>
        <a:xfrm>
          <a:off x="9588500" y="6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116986</xdr:rowOff>
    </xdr:from>
    <xdr:to>
      <xdr:col>55</xdr:col>
      <xdr:colOff>0</xdr:colOff>
      <xdr:row>40</xdr:row>
      <xdr:rowOff>119520</xdr:rowOff>
    </xdr:to>
    <xdr:cxnSp macro="">
      <xdr:nvCxnSpPr>
        <xdr:cNvPr id="124" name="直線コネクタ 123"/>
        <xdr:cNvCxnSpPr/>
      </xdr:nvCxnSpPr>
      <xdr:spPr>
        <a:xfrm flipV="1">
          <a:off x="9639300" y="6974986"/>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70834</xdr:rowOff>
    </xdr:from>
    <xdr:to>
      <xdr:col>46</xdr:col>
      <xdr:colOff>38100</xdr:colOff>
      <xdr:row>41</xdr:row>
      <xdr:rowOff>984</xdr:rowOff>
    </xdr:to>
    <xdr:sp macro="" textlink="">
      <xdr:nvSpPr>
        <xdr:cNvPr id="125" name="楕円 124"/>
        <xdr:cNvSpPr/>
      </xdr:nvSpPr>
      <xdr:spPr>
        <a:xfrm>
          <a:off x="8699500" y="6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119520</xdr:rowOff>
    </xdr:from>
    <xdr:to>
      <xdr:col>50</xdr:col>
      <xdr:colOff>114300</xdr:colOff>
      <xdr:row>40</xdr:row>
      <xdr:rowOff>121634</xdr:rowOff>
    </xdr:to>
    <xdr:cxnSp macro="">
      <xdr:nvCxnSpPr>
        <xdr:cNvPr id="126" name="直線コネクタ 125"/>
        <xdr:cNvCxnSpPr/>
      </xdr:nvCxnSpPr>
      <xdr:spPr>
        <a:xfrm flipV="1">
          <a:off x="8750300" y="6977520"/>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74225</xdr:rowOff>
    </xdr:from>
    <xdr:to>
      <xdr:col>41</xdr:col>
      <xdr:colOff>101600</xdr:colOff>
      <xdr:row>41</xdr:row>
      <xdr:rowOff>4375</xdr:rowOff>
    </xdr:to>
    <xdr:sp macro="" textlink="">
      <xdr:nvSpPr>
        <xdr:cNvPr id="127" name="楕円 126"/>
        <xdr:cNvSpPr/>
      </xdr:nvSpPr>
      <xdr:spPr>
        <a:xfrm>
          <a:off x="7810500" y="69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121634</xdr:rowOff>
    </xdr:from>
    <xdr:to>
      <xdr:col>45</xdr:col>
      <xdr:colOff>177800</xdr:colOff>
      <xdr:row>40</xdr:row>
      <xdr:rowOff>125025</xdr:rowOff>
    </xdr:to>
    <xdr:cxnSp macro="">
      <xdr:nvCxnSpPr>
        <xdr:cNvPr id="128" name="直線コネクタ 127"/>
        <xdr:cNvCxnSpPr/>
      </xdr:nvCxnSpPr>
      <xdr:spPr>
        <a:xfrm flipV="1">
          <a:off x="7861300" y="697963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30" name="n_2aveValue【道路】&#10;一人当たり延長"/>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31"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161447</xdr:rowOff>
    </xdr:from>
    <xdr:ext cx="534377" cy="259045"/>
    <xdr:sp macro="" textlink="">
      <xdr:nvSpPr>
        <xdr:cNvPr id="132" name="n_1mainValue【道路】&#10;一人当たり延長"/>
        <xdr:cNvSpPr txBox="1"/>
      </xdr:nvSpPr>
      <xdr:spPr>
        <a:xfrm>
          <a:off x="9359411" y="70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163561</xdr:rowOff>
    </xdr:from>
    <xdr:ext cx="534377" cy="259045"/>
    <xdr:sp macro="" textlink="">
      <xdr:nvSpPr>
        <xdr:cNvPr id="133" name="n_2mainValue【道路】&#10;一人当たり延長"/>
        <xdr:cNvSpPr txBox="1"/>
      </xdr:nvSpPr>
      <xdr:spPr>
        <a:xfrm>
          <a:off x="8483111" y="70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166952</xdr:rowOff>
    </xdr:from>
    <xdr:ext cx="534377" cy="259045"/>
    <xdr:sp macro="" textlink="">
      <xdr:nvSpPr>
        <xdr:cNvPr id="134" name="n_3mainValue【道路】&#10;一人当たり延長"/>
        <xdr:cNvSpPr txBox="1"/>
      </xdr:nvSpPr>
      <xdr:spPr>
        <a:xfrm>
          <a:off x="7594111" y="70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71120</xdr:rowOff>
    </xdr:from>
    <xdr:to>
      <xdr:col>24</xdr:col>
      <xdr:colOff>114300</xdr:colOff>
      <xdr:row>57</xdr:row>
      <xdr:rowOff>1270</xdr:rowOff>
    </xdr:to>
    <xdr:sp macro="" textlink="">
      <xdr:nvSpPr>
        <xdr:cNvPr id="173" name="楕円 172"/>
        <xdr:cNvSpPr/>
      </xdr:nvSpPr>
      <xdr:spPr>
        <a:xfrm>
          <a:off x="4584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93997</xdr:rowOff>
    </xdr:from>
    <xdr:ext cx="405111" cy="259045"/>
    <xdr:sp macro="" textlink="">
      <xdr:nvSpPr>
        <xdr:cNvPr id="174" name="【橋りょう・トンネル】&#10;有形固定資産減価償却率該当値テキスト"/>
        <xdr:cNvSpPr txBox="1"/>
      </xdr:nvSpPr>
      <xdr:spPr>
        <a:xfrm>
          <a:off x="46736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75" name="楕円 174"/>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121920</xdr:rowOff>
    </xdr:from>
    <xdr:to>
      <xdr:col>24</xdr:col>
      <xdr:colOff>63500</xdr:colOff>
      <xdr:row>56</xdr:row>
      <xdr:rowOff>152400</xdr:rowOff>
    </xdr:to>
    <xdr:cxnSp macro="">
      <xdr:nvCxnSpPr>
        <xdr:cNvPr id="176" name="直線コネクタ 175"/>
        <xdr:cNvCxnSpPr/>
      </xdr:nvCxnSpPr>
      <xdr:spPr>
        <a:xfrm flipV="1">
          <a:off x="3797300" y="9723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77" name="楕円 176"/>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57</xdr:row>
      <xdr:rowOff>5715</xdr:rowOff>
    </xdr:to>
    <xdr:cxnSp macro="">
      <xdr:nvCxnSpPr>
        <xdr:cNvPr id="178" name="直線コネクタ 177"/>
        <xdr:cNvCxnSpPr/>
      </xdr:nvCxnSpPr>
      <xdr:spPr>
        <a:xfrm flipV="1">
          <a:off x="2908300" y="9753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79" name="楕円 178"/>
        <xdr:cNvSpPr/>
      </xdr:nvSpPr>
      <xdr:spPr>
        <a:xfrm>
          <a:off x="1968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xdr:rowOff>
    </xdr:from>
    <xdr:to>
      <xdr:col>15</xdr:col>
      <xdr:colOff>50800</xdr:colOff>
      <xdr:row>57</xdr:row>
      <xdr:rowOff>36195</xdr:rowOff>
    </xdr:to>
    <xdr:cxnSp macro="">
      <xdr:nvCxnSpPr>
        <xdr:cNvPr id="180" name="直線コネクタ 179"/>
        <xdr:cNvCxnSpPr/>
      </xdr:nvCxnSpPr>
      <xdr:spPr>
        <a:xfrm flipV="1">
          <a:off x="2019300" y="9778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83" name="n_3aveValue【橋りょう・トンネル】&#10;有形固定資産減価償却率"/>
        <xdr:cNvSpPr txBox="1"/>
      </xdr:nvSpPr>
      <xdr:spPr>
        <a:xfrm>
          <a:off x="1816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84" name="n_1mainValue【橋りょう・トンネル】&#10;有形固定資産減価償却率"/>
        <xdr:cNvSpPr txBox="1"/>
      </xdr:nvSpPr>
      <xdr:spPr>
        <a:xfrm>
          <a:off x="3582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185" name="n_2mainValue【橋りょう・トンネル】&#10;有形固定資産減価償却率"/>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103522</xdr:rowOff>
    </xdr:from>
    <xdr:ext cx="405111" cy="259045"/>
    <xdr:sp macro="" textlink="">
      <xdr:nvSpPr>
        <xdr:cNvPr id="186" name="n_3mainValue【橋りょう・トンネル】&#10;有形固定資産減価償却率"/>
        <xdr:cNvSpPr txBox="1"/>
      </xdr:nvSpPr>
      <xdr:spPr>
        <a:xfrm>
          <a:off x="18167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15"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42114</xdr:rowOff>
    </xdr:from>
    <xdr:to>
      <xdr:col>55</xdr:col>
      <xdr:colOff>50800</xdr:colOff>
      <xdr:row>62</xdr:row>
      <xdr:rowOff>143714</xdr:rowOff>
    </xdr:to>
    <xdr:sp macro="" textlink="">
      <xdr:nvSpPr>
        <xdr:cNvPr id="225" name="楕円 224"/>
        <xdr:cNvSpPr/>
      </xdr:nvSpPr>
      <xdr:spPr>
        <a:xfrm>
          <a:off x="10426700" y="10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64991</xdr:rowOff>
    </xdr:from>
    <xdr:ext cx="599010" cy="259045"/>
    <xdr:sp macro="" textlink="">
      <xdr:nvSpPr>
        <xdr:cNvPr id="226" name="【橋りょう・トンネル】&#10;一人当たり有形固定資産（償却資産）額該当値テキスト"/>
        <xdr:cNvSpPr txBox="1"/>
      </xdr:nvSpPr>
      <xdr:spPr>
        <a:xfrm>
          <a:off x="10515600" y="1052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45246</xdr:rowOff>
    </xdr:from>
    <xdr:to>
      <xdr:col>50</xdr:col>
      <xdr:colOff>165100</xdr:colOff>
      <xdr:row>62</xdr:row>
      <xdr:rowOff>146846</xdr:rowOff>
    </xdr:to>
    <xdr:sp macro="" textlink="">
      <xdr:nvSpPr>
        <xdr:cNvPr id="227" name="楕円 226"/>
        <xdr:cNvSpPr/>
      </xdr:nvSpPr>
      <xdr:spPr>
        <a:xfrm>
          <a:off x="9588500" y="106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92914</xdr:rowOff>
    </xdr:from>
    <xdr:to>
      <xdr:col>55</xdr:col>
      <xdr:colOff>0</xdr:colOff>
      <xdr:row>62</xdr:row>
      <xdr:rowOff>96046</xdr:rowOff>
    </xdr:to>
    <xdr:cxnSp macro="">
      <xdr:nvCxnSpPr>
        <xdr:cNvPr id="228" name="直線コネクタ 227"/>
        <xdr:cNvCxnSpPr/>
      </xdr:nvCxnSpPr>
      <xdr:spPr>
        <a:xfrm flipV="1">
          <a:off x="9639300" y="10722814"/>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49811</xdr:rowOff>
    </xdr:from>
    <xdr:to>
      <xdr:col>46</xdr:col>
      <xdr:colOff>38100</xdr:colOff>
      <xdr:row>62</xdr:row>
      <xdr:rowOff>151411</xdr:rowOff>
    </xdr:to>
    <xdr:sp macro="" textlink="">
      <xdr:nvSpPr>
        <xdr:cNvPr id="229" name="楕円 228"/>
        <xdr:cNvSpPr/>
      </xdr:nvSpPr>
      <xdr:spPr>
        <a:xfrm>
          <a:off x="8699500" y="10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96046</xdr:rowOff>
    </xdr:from>
    <xdr:to>
      <xdr:col>50</xdr:col>
      <xdr:colOff>114300</xdr:colOff>
      <xdr:row>62</xdr:row>
      <xdr:rowOff>100611</xdr:rowOff>
    </xdr:to>
    <xdr:cxnSp macro="">
      <xdr:nvCxnSpPr>
        <xdr:cNvPr id="230" name="直線コネクタ 229"/>
        <xdr:cNvCxnSpPr/>
      </xdr:nvCxnSpPr>
      <xdr:spPr>
        <a:xfrm flipV="1">
          <a:off x="8750300" y="10725946"/>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54690</xdr:rowOff>
    </xdr:from>
    <xdr:to>
      <xdr:col>41</xdr:col>
      <xdr:colOff>101600</xdr:colOff>
      <xdr:row>62</xdr:row>
      <xdr:rowOff>156290</xdr:rowOff>
    </xdr:to>
    <xdr:sp macro="" textlink="">
      <xdr:nvSpPr>
        <xdr:cNvPr id="231" name="楕円 230"/>
        <xdr:cNvSpPr/>
      </xdr:nvSpPr>
      <xdr:spPr>
        <a:xfrm>
          <a:off x="7810500" y="1068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100611</xdr:rowOff>
    </xdr:from>
    <xdr:to>
      <xdr:col>45</xdr:col>
      <xdr:colOff>177800</xdr:colOff>
      <xdr:row>62</xdr:row>
      <xdr:rowOff>105490</xdr:rowOff>
    </xdr:to>
    <xdr:cxnSp macro="">
      <xdr:nvCxnSpPr>
        <xdr:cNvPr id="232" name="直線コネクタ 231"/>
        <xdr:cNvCxnSpPr/>
      </xdr:nvCxnSpPr>
      <xdr:spPr>
        <a:xfrm flipV="1">
          <a:off x="7861300" y="10730511"/>
          <a:ext cx="8890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33"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9952</xdr:rowOff>
    </xdr:from>
    <xdr:ext cx="599010" cy="259045"/>
    <xdr:sp macro="" textlink="">
      <xdr:nvSpPr>
        <xdr:cNvPr id="235" name="n_3aveValue【橋りょう・トンネル】&#10;一人当たり有形固定資産（償却資産）額"/>
        <xdr:cNvSpPr txBox="1"/>
      </xdr:nvSpPr>
      <xdr:spPr>
        <a:xfrm>
          <a:off x="7561795" y="1081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163373</xdr:rowOff>
    </xdr:from>
    <xdr:ext cx="599010" cy="259045"/>
    <xdr:sp macro="" textlink="">
      <xdr:nvSpPr>
        <xdr:cNvPr id="236" name="n_1mainValue【橋りょう・トンネル】&#10;一人当たり有形固定資産（償却資産）額"/>
        <xdr:cNvSpPr txBox="1"/>
      </xdr:nvSpPr>
      <xdr:spPr>
        <a:xfrm>
          <a:off x="9327095" y="1045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142538</xdr:rowOff>
    </xdr:from>
    <xdr:ext cx="599010" cy="259045"/>
    <xdr:sp macro="" textlink="">
      <xdr:nvSpPr>
        <xdr:cNvPr id="237" name="n_2mainValue【橋りょう・トンネル】&#10;一人当たり有形固定資産（償却資産）額"/>
        <xdr:cNvSpPr txBox="1"/>
      </xdr:nvSpPr>
      <xdr:spPr>
        <a:xfrm>
          <a:off x="8450795" y="107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1367</xdr:rowOff>
    </xdr:from>
    <xdr:ext cx="599010" cy="259045"/>
    <xdr:sp macro="" textlink="">
      <xdr:nvSpPr>
        <xdr:cNvPr id="238" name="n_3mainValue【橋りょう・トンネル】&#10;一人当たり有形固定資産（償却資産）額"/>
        <xdr:cNvSpPr txBox="1"/>
      </xdr:nvSpPr>
      <xdr:spPr>
        <a:xfrm>
          <a:off x="7561795" y="1045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142421</xdr:rowOff>
    </xdr:from>
    <xdr:to>
      <xdr:col>24</xdr:col>
      <xdr:colOff>114300</xdr:colOff>
      <xdr:row>80</xdr:row>
      <xdr:rowOff>72571</xdr:rowOff>
    </xdr:to>
    <xdr:sp macro="" textlink="">
      <xdr:nvSpPr>
        <xdr:cNvPr id="279" name="楕円 278"/>
        <xdr:cNvSpPr/>
      </xdr:nvSpPr>
      <xdr:spPr>
        <a:xfrm>
          <a:off x="4584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165298</xdr:rowOff>
    </xdr:from>
    <xdr:ext cx="405111" cy="259045"/>
    <xdr:sp macro="" textlink="">
      <xdr:nvSpPr>
        <xdr:cNvPr id="280" name="【公営住宅】&#10;有形固定資産減価償却率該当値テキスト"/>
        <xdr:cNvSpPr txBox="1"/>
      </xdr:nvSpPr>
      <xdr:spPr>
        <a:xfrm>
          <a:off x="4673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165281</xdr:rowOff>
    </xdr:from>
    <xdr:to>
      <xdr:col>20</xdr:col>
      <xdr:colOff>38100</xdr:colOff>
      <xdr:row>80</xdr:row>
      <xdr:rowOff>95431</xdr:rowOff>
    </xdr:to>
    <xdr:sp macro="" textlink="">
      <xdr:nvSpPr>
        <xdr:cNvPr id="281" name="楕円 280"/>
        <xdr:cNvSpPr/>
      </xdr:nvSpPr>
      <xdr:spPr>
        <a:xfrm>
          <a:off x="3746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44631</xdr:rowOff>
    </xdr:to>
    <xdr:cxnSp macro="">
      <xdr:nvCxnSpPr>
        <xdr:cNvPr id="282" name="直線コネクタ 281"/>
        <xdr:cNvCxnSpPr/>
      </xdr:nvCxnSpPr>
      <xdr:spPr>
        <a:xfrm flipV="1">
          <a:off x="3797300" y="1373777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19957</xdr:rowOff>
    </xdr:from>
    <xdr:to>
      <xdr:col>15</xdr:col>
      <xdr:colOff>101600</xdr:colOff>
      <xdr:row>80</xdr:row>
      <xdr:rowOff>121557</xdr:rowOff>
    </xdr:to>
    <xdr:sp macro="" textlink="">
      <xdr:nvSpPr>
        <xdr:cNvPr id="283" name="楕円 282"/>
        <xdr:cNvSpPr/>
      </xdr:nvSpPr>
      <xdr:spPr>
        <a:xfrm>
          <a:off x="2857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44631</xdr:rowOff>
    </xdr:from>
    <xdr:to>
      <xdr:col>19</xdr:col>
      <xdr:colOff>177800</xdr:colOff>
      <xdr:row>80</xdr:row>
      <xdr:rowOff>70757</xdr:rowOff>
    </xdr:to>
    <xdr:cxnSp macro="">
      <xdr:nvCxnSpPr>
        <xdr:cNvPr id="284" name="直線コネクタ 283"/>
        <xdr:cNvCxnSpPr/>
      </xdr:nvCxnSpPr>
      <xdr:spPr>
        <a:xfrm flipV="1">
          <a:off x="2908300" y="13760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49349</xdr:rowOff>
    </xdr:from>
    <xdr:to>
      <xdr:col>10</xdr:col>
      <xdr:colOff>165100</xdr:colOff>
      <xdr:row>80</xdr:row>
      <xdr:rowOff>150949</xdr:rowOff>
    </xdr:to>
    <xdr:sp macro="" textlink="">
      <xdr:nvSpPr>
        <xdr:cNvPr id="285" name="楕円 284"/>
        <xdr:cNvSpPr/>
      </xdr:nvSpPr>
      <xdr:spPr>
        <a:xfrm>
          <a:off x="1968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70757</xdr:rowOff>
    </xdr:from>
    <xdr:to>
      <xdr:col>15</xdr:col>
      <xdr:colOff>50800</xdr:colOff>
      <xdr:row>80</xdr:row>
      <xdr:rowOff>100149</xdr:rowOff>
    </xdr:to>
    <xdr:cxnSp macro="">
      <xdr:nvCxnSpPr>
        <xdr:cNvPr id="286" name="直線コネクタ 285"/>
        <xdr:cNvCxnSpPr/>
      </xdr:nvCxnSpPr>
      <xdr:spPr>
        <a:xfrm flipV="1">
          <a:off x="2019300" y="137867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111958</xdr:rowOff>
    </xdr:from>
    <xdr:ext cx="405111" cy="259045"/>
    <xdr:sp macro="" textlink="">
      <xdr:nvSpPr>
        <xdr:cNvPr id="290" name="n_1mainValue【公営住宅】&#10;有形固定資産減価償却率"/>
        <xdr:cNvSpPr txBox="1"/>
      </xdr:nvSpPr>
      <xdr:spPr>
        <a:xfrm>
          <a:off x="35820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138084</xdr:rowOff>
    </xdr:from>
    <xdr:ext cx="405111" cy="259045"/>
    <xdr:sp macro="" textlink="">
      <xdr:nvSpPr>
        <xdr:cNvPr id="291" name="n_2mainValue【公営住宅】&#10;有形固定資産減価償却率"/>
        <xdr:cNvSpPr txBox="1"/>
      </xdr:nvSpPr>
      <xdr:spPr>
        <a:xfrm>
          <a:off x="2705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167476</xdr:rowOff>
    </xdr:from>
    <xdr:ext cx="405111" cy="259045"/>
    <xdr:sp macro="" textlink="">
      <xdr:nvSpPr>
        <xdr:cNvPr id="292" name="n_3mainValue【公営住宅】&#10;有形固定資産減価償却率"/>
        <xdr:cNvSpPr txBox="1"/>
      </xdr:nvSpPr>
      <xdr:spPr>
        <a:xfrm>
          <a:off x="1816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51308</xdr:rowOff>
    </xdr:from>
    <xdr:to>
      <xdr:col>55</xdr:col>
      <xdr:colOff>50800</xdr:colOff>
      <xdr:row>83</xdr:row>
      <xdr:rowOff>152908</xdr:rowOff>
    </xdr:to>
    <xdr:sp macro="" textlink="">
      <xdr:nvSpPr>
        <xdr:cNvPr id="327" name="楕円 326"/>
        <xdr:cNvSpPr/>
      </xdr:nvSpPr>
      <xdr:spPr>
        <a:xfrm>
          <a:off x="10426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29735</xdr:rowOff>
    </xdr:from>
    <xdr:ext cx="469744" cy="259045"/>
    <xdr:sp macro="" textlink="">
      <xdr:nvSpPr>
        <xdr:cNvPr id="328" name="【公営住宅】&#10;一人当たり面積該当値テキスト"/>
        <xdr:cNvSpPr txBox="1"/>
      </xdr:nvSpPr>
      <xdr:spPr>
        <a:xfrm>
          <a:off x="10515600" y="1426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50164</xdr:rowOff>
    </xdr:from>
    <xdr:to>
      <xdr:col>50</xdr:col>
      <xdr:colOff>165100</xdr:colOff>
      <xdr:row>83</xdr:row>
      <xdr:rowOff>151764</xdr:rowOff>
    </xdr:to>
    <xdr:sp macro="" textlink="">
      <xdr:nvSpPr>
        <xdr:cNvPr id="329" name="楕円 328"/>
        <xdr:cNvSpPr/>
      </xdr:nvSpPr>
      <xdr:spPr>
        <a:xfrm>
          <a:off x="958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100964</xdr:rowOff>
    </xdr:from>
    <xdr:to>
      <xdr:col>55</xdr:col>
      <xdr:colOff>0</xdr:colOff>
      <xdr:row>83</xdr:row>
      <xdr:rowOff>102108</xdr:rowOff>
    </xdr:to>
    <xdr:cxnSp macro="">
      <xdr:nvCxnSpPr>
        <xdr:cNvPr id="330" name="直線コネクタ 329"/>
        <xdr:cNvCxnSpPr/>
      </xdr:nvCxnSpPr>
      <xdr:spPr>
        <a:xfrm>
          <a:off x="9639300" y="1433131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53023</xdr:rowOff>
    </xdr:from>
    <xdr:to>
      <xdr:col>46</xdr:col>
      <xdr:colOff>38100</xdr:colOff>
      <xdr:row>83</xdr:row>
      <xdr:rowOff>154623</xdr:rowOff>
    </xdr:to>
    <xdr:sp macro="" textlink="">
      <xdr:nvSpPr>
        <xdr:cNvPr id="331" name="楕円 330"/>
        <xdr:cNvSpPr/>
      </xdr:nvSpPr>
      <xdr:spPr>
        <a:xfrm>
          <a:off x="8699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100964</xdr:rowOff>
    </xdr:from>
    <xdr:to>
      <xdr:col>50</xdr:col>
      <xdr:colOff>114300</xdr:colOff>
      <xdr:row>83</xdr:row>
      <xdr:rowOff>103823</xdr:rowOff>
    </xdr:to>
    <xdr:cxnSp macro="">
      <xdr:nvCxnSpPr>
        <xdr:cNvPr id="332" name="直線コネクタ 331"/>
        <xdr:cNvCxnSpPr/>
      </xdr:nvCxnSpPr>
      <xdr:spPr>
        <a:xfrm flipV="1">
          <a:off x="8750300" y="143313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57023</xdr:rowOff>
    </xdr:from>
    <xdr:to>
      <xdr:col>41</xdr:col>
      <xdr:colOff>101600</xdr:colOff>
      <xdr:row>83</xdr:row>
      <xdr:rowOff>158623</xdr:rowOff>
    </xdr:to>
    <xdr:sp macro="" textlink="">
      <xdr:nvSpPr>
        <xdr:cNvPr id="333" name="楕円 332"/>
        <xdr:cNvSpPr/>
      </xdr:nvSpPr>
      <xdr:spPr>
        <a:xfrm>
          <a:off x="7810500" y="14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103823</xdr:rowOff>
    </xdr:from>
    <xdr:to>
      <xdr:col>45</xdr:col>
      <xdr:colOff>177800</xdr:colOff>
      <xdr:row>83</xdr:row>
      <xdr:rowOff>107823</xdr:rowOff>
    </xdr:to>
    <xdr:cxnSp macro="">
      <xdr:nvCxnSpPr>
        <xdr:cNvPr id="334" name="直線コネクタ 333"/>
        <xdr:cNvCxnSpPr/>
      </xdr:nvCxnSpPr>
      <xdr:spPr>
        <a:xfrm flipV="1">
          <a:off x="7861300" y="1433417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36" name="n_2aveValue【公営住宅】&#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37"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142891</xdr:rowOff>
    </xdr:from>
    <xdr:ext cx="469744" cy="259045"/>
    <xdr:sp macro="" textlink="">
      <xdr:nvSpPr>
        <xdr:cNvPr id="338" name="n_1mainValue【公営住宅】&#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145750</xdr:rowOff>
    </xdr:from>
    <xdr:ext cx="469744" cy="259045"/>
    <xdr:sp macro="" textlink="">
      <xdr:nvSpPr>
        <xdr:cNvPr id="339" name="n_2mainValue【公営住宅】&#10;一人当たり面積"/>
        <xdr:cNvSpPr txBox="1"/>
      </xdr:nvSpPr>
      <xdr:spPr>
        <a:xfrm>
          <a:off x="8515427" y="143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149750</xdr:rowOff>
    </xdr:from>
    <xdr:ext cx="469744" cy="259045"/>
    <xdr:sp macro="" textlink="">
      <xdr:nvSpPr>
        <xdr:cNvPr id="340" name="n_3mainValue【公営住宅】&#10;一人当たり面積"/>
        <xdr:cNvSpPr txBox="1"/>
      </xdr:nvSpPr>
      <xdr:spPr>
        <a:xfrm>
          <a:off x="7626427" y="143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86"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96" name="楕円 395"/>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76852</xdr:rowOff>
    </xdr:from>
    <xdr:ext cx="405111" cy="259045"/>
    <xdr:sp macro="" textlink="">
      <xdr:nvSpPr>
        <xdr:cNvPr id="397" name="【認定こども園・幼稚園・保育所】&#10;有形固定資産減価償却率該当値テキスト"/>
        <xdr:cNvSpPr txBox="1"/>
      </xdr:nvSpPr>
      <xdr:spPr>
        <a:xfrm>
          <a:off x="16357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398" name="楕円 397"/>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146685</xdr:rowOff>
    </xdr:to>
    <xdr:cxnSp macro="">
      <xdr:nvCxnSpPr>
        <xdr:cNvPr id="399" name="直線コネクタ 398"/>
        <xdr:cNvCxnSpPr/>
      </xdr:nvCxnSpPr>
      <xdr:spPr>
        <a:xfrm flipV="1">
          <a:off x="15481300" y="644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400" name="楕円 399"/>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140970</xdr:rowOff>
    </xdr:to>
    <xdr:cxnSp macro="">
      <xdr:nvCxnSpPr>
        <xdr:cNvPr id="401" name="直線コネクタ 400"/>
        <xdr:cNvCxnSpPr/>
      </xdr:nvCxnSpPr>
      <xdr:spPr>
        <a:xfrm flipV="1">
          <a:off x="14592300" y="649033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02" name="楕円 401"/>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140970</xdr:rowOff>
    </xdr:to>
    <xdr:cxnSp macro="">
      <xdr:nvCxnSpPr>
        <xdr:cNvPr id="403" name="直線コネクタ 402"/>
        <xdr:cNvCxnSpPr/>
      </xdr:nvCxnSpPr>
      <xdr:spPr>
        <a:xfrm>
          <a:off x="13703300" y="66008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04"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05"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42562</xdr:rowOff>
    </xdr:from>
    <xdr:ext cx="405111" cy="259045"/>
    <xdr:sp macro="" textlink="">
      <xdr:nvSpPr>
        <xdr:cNvPr id="407" name="n_1mainValue【認定こども園・幼稚園・保育所】&#10;有形固定資産減価償却率"/>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408" name="n_2mainValue【認定こども園・幼稚園・保育所】&#10;有形固定資産減価償却率"/>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09" name="n_3mainValue【認定こども園・幼稚園・保育所】&#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35" name="直線コネクタ 434"/>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6"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7" name="直線コネクタ 436"/>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8"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9" name="直線コネクタ 438"/>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40"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41" name="フローチャート: 判断 440"/>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42" name="フローチャート: 判断 441"/>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43" name="フローチャート: 判断 442"/>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102144</xdr:rowOff>
    </xdr:from>
    <xdr:to>
      <xdr:col>116</xdr:col>
      <xdr:colOff>114300</xdr:colOff>
      <xdr:row>36</xdr:row>
      <xdr:rowOff>32294</xdr:rowOff>
    </xdr:to>
    <xdr:sp macro="" textlink="">
      <xdr:nvSpPr>
        <xdr:cNvPr id="450" name="楕円 449"/>
        <xdr:cNvSpPr/>
      </xdr:nvSpPr>
      <xdr:spPr>
        <a:xfrm>
          <a:off x="221107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125021</xdr:rowOff>
    </xdr:from>
    <xdr:ext cx="469744" cy="259045"/>
    <xdr:sp macro="" textlink="">
      <xdr:nvSpPr>
        <xdr:cNvPr id="451" name="【認定こども園・幼稚園・保育所】&#10;一人当たり面積該当値テキスト"/>
        <xdr:cNvSpPr txBox="1"/>
      </xdr:nvSpPr>
      <xdr:spPr>
        <a:xfrm>
          <a:off x="22199600" y="59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111942</xdr:rowOff>
    </xdr:from>
    <xdr:to>
      <xdr:col>112</xdr:col>
      <xdr:colOff>38100</xdr:colOff>
      <xdr:row>36</xdr:row>
      <xdr:rowOff>42092</xdr:rowOff>
    </xdr:to>
    <xdr:sp macro="" textlink="">
      <xdr:nvSpPr>
        <xdr:cNvPr id="452" name="楕円 451"/>
        <xdr:cNvSpPr/>
      </xdr:nvSpPr>
      <xdr:spPr>
        <a:xfrm>
          <a:off x="21272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152944</xdr:rowOff>
    </xdr:from>
    <xdr:to>
      <xdr:col>116</xdr:col>
      <xdr:colOff>63500</xdr:colOff>
      <xdr:row>35</xdr:row>
      <xdr:rowOff>162742</xdr:rowOff>
    </xdr:to>
    <xdr:cxnSp macro="">
      <xdr:nvCxnSpPr>
        <xdr:cNvPr id="453" name="直線コネクタ 452"/>
        <xdr:cNvCxnSpPr/>
      </xdr:nvCxnSpPr>
      <xdr:spPr>
        <a:xfrm flipV="1">
          <a:off x="21323300" y="61536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121739</xdr:rowOff>
    </xdr:from>
    <xdr:to>
      <xdr:col>107</xdr:col>
      <xdr:colOff>101600</xdr:colOff>
      <xdr:row>36</xdr:row>
      <xdr:rowOff>51889</xdr:rowOff>
    </xdr:to>
    <xdr:sp macro="" textlink="">
      <xdr:nvSpPr>
        <xdr:cNvPr id="454" name="楕円 453"/>
        <xdr:cNvSpPr/>
      </xdr:nvSpPr>
      <xdr:spPr>
        <a:xfrm>
          <a:off x="20383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162742</xdr:rowOff>
    </xdr:from>
    <xdr:to>
      <xdr:col>111</xdr:col>
      <xdr:colOff>177800</xdr:colOff>
      <xdr:row>36</xdr:row>
      <xdr:rowOff>1089</xdr:rowOff>
    </xdr:to>
    <xdr:cxnSp macro="">
      <xdr:nvCxnSpPr>
        <xdr:cNvPr id="455" name="直線コネクタ 454"/>
        <xdr:cNvCxnSpPr/>
      </xdr:nvCxnSpPr>
      <xdr:spPr>
        <a:xfrm flipV="1">
          <a:off x="20434300" y="616349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134801</xdr:rowOff>
    </xdr:from>
    <xdr:to>
      <xdr:col>102</xdr:col>
      <xdr:colOff>165100</xdr:colOff>
      <xdr:row>36</xdr:row>
      <xdr:rowOff>64951</xdr:rowOff>
    </xdr:to>
    <xdr:sp macro="" textlink="">
      <xdr:nvSpPr>
        <xdr:cNvPr id="456" name="楕円 455"/>
        <xdr:cNvSpPr/>
      </xdr:nvSpPr>
      <xdr:spPr>
        <a:xfrm>
          <a:off x="19494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1089</xdr:rowOff>
    </xdr:from>
    <xdr:to>
      <xdr:col>107</xdr:col>
      <xdr:colOff>50800</xdr:colOff>
      <xdr:row>36</xdr:row>
      <xdr:rowOff>14151</xdr:rowOff>
    </xdr:to>
    <xdr:cxnSp macro="">
      <xdr:nvCxnSpPr>
        <xdr:cNvPr id="457" name="直線コネクタ 456"/>
        <xdr:cNvCxnSpPr/>
      </xdr:nvCxnSpPr>
      <xdr:spPr>
        <a:xfrm flipV="1">
          <a:off x="19545300" y="61732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58" name="n_1aveValue【認定こども園・幼稚園・保育所】&#10;一人当たり面積"/>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59"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0"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58619</xdr:rowOff>
    </xdr:from>
    <xdr:ext cx="469744" cy="259045"/>
    <xdr:sp macro="" textlink="">
      <xdr:nvSpPr>
        <xdr:cNvPr id="461" name="n_1mainValue【認定こども園・幼稚園・保育所】&#10;一人当たり面積"/>
        <xdr:cNvSpPr txBox="1"/>
      </xdr:nvSpPr>
      <xdr:spPr>
        <a:xfrm>
          <a:off x="210757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68416</xdr:rowOff>
    </xdr:from>
    <xdr:ext cx="469744" cy="259045"/>
    <xdr:sp macro="" textlink="">
      <xdr:nvSpPr>
        <xdr:cNvPr id="462" name="n_2mainValue【認定こども園・幼稚園・保育所】&#10;一人当たり面積"/>
        <xdr:cNvSpPr txBox="1"/>
      </xdr:nvSpPr>
      <xdr:spPr>
        <a:xfrm>
          <a:off x="2019942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81478</xdr:rowOff>
    </xdr:from>
    <xdr:ext cx="469744" cy="259045"/>
    <xdr:sp macro="" textlink="">
      <xdr:nvSpPr>
        <xdr:cNvPr id="463" name="n_3mainValue【認定こども園・幼稚園・保育所】&#10;一人当たり面積"/>
        <xdr:cNvSpPr txBox="1"/>
      </xdr:nvSpPr>
      <xdr:spPr>
        <a:xfrm>
          <a:off x="193104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4" name="テキスト ボックス 4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90" name="直線コネクタ 489"/>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1"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93"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94" name="直線コネクタ 493"/>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95"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96" name="フローチャート: 判断 495"/>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97" name="フローチャート: 判断 496"/>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98" name="フローチャート: 判断 497"/>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99" name="フローチャート: 判断 498"/>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xdr:rowOff>
    </xdr:from>
    <xdr:to>
      <xdr:col>85</xdr:col>
      <xdr:colOff>177800</xdr:colOff>
      <xdr:row>56</xdr:row>
      <xdr:rowOff>103051</xdr:rowOff>
    </xdr:to>
    <xdr:sp macro="" textlink="">
      <xdr:nvSpPr>
        <xdr:cNvPr id="505" name="楕円 504"/>
        <xdr:cNvSpPr/>
      </xdr:nvSpPr>
      <xdr:spPr>
        <a:xfrm>
          <a:off x="162687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125928</xdr:rowOff>
    </xdr:from>
    <xdr:ext cx="405111" cy="259045"/>
    <xdr:sp macro="" textlink="">
      <xdr:nvSpPr>
        <xdr:cNvPr id="506" name="【学校施設】&#10;有形固定資産減価償却率該当値テキスト"/>
        <xdr:cNvSpPr txBox="1"/>
      </xdr:nvSpPr>
      <xdr:spPr>
        <a:xfrm>
          <a:off x="16357600" y="955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507" name="楕円 506"/>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52251</xdr:rowOff>
    </xdr:from>
    <xdr:to>
      <xdr:col>85</xdr:col>
      <xdr:colOff>127000</xdr:colOff>
      <xdr:row>56</xdr:row>
      <xdr:rowOff>88174</xdr:rowOff>
    </xdr:to>
    <xdr:cxnSp macro="">
      <xdr:nvCxnSpPr>
        <xdr:cNvPr id="508" name="直線コネクタ 507"/>
        <xdr:cNvCxnSpPr/>
      </xdr:nvCxnSpPr>
      <xdr:spPr>
        <a:xfrm flipV="1">
          <a:off x="15481300" y="96534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509" name="楕円 508"/>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57</xdr:row>
      <xdr:rowOff>14696</xdr:rowOff>
    </xdr:to>
    <xdr:cxnSp macro="">
      <xdr:nvCxnSpPr>
        <xdr:cNvPr id="510" name="直線コネクタ 509"/>
        <xdr:cNvCxnSpPr/>
      </xdr:nvCxnSpPr>
      <xdr:spPr>
        <a:xfrm flipV="1">
          <a:off x="14592300" y="96893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119017</xdr:rowOff>
    </xdr:from>
    <xdr:to>
      <xdr:col>72</xdr:col>
      <xdr:colOff>38100</xdr:colOff>
      <xdr:row>57</xdr:row>
      <xdr:rowOff>49167</xdr:rowOff>
    </xdr:to>
    <xdr:sp macro="" textlink="">
      <xdr:nvSpPr>
        <xdr:cNvPr id="511" name="楕円 510"/>
        <xdr:cNvSpPr/>
      </xdr:nvSpPr>
      <xdr:spPr>
        <a:xfrm>
          <a:off x="13652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169817</xdr:rowOff>
    </xdr:from>
    <xdr:to>
      <xdr:col>76</xdr:col>
      <xdr:colOff>114300</xdr:colOff>
      <xdr:row>57</xdr:row>
      <xdr:rowOff>14696</xdr:rowOff>
    </xdr:to>
    <xdr:cxnSp macro="">
      <xdr:nvCxnSpPr>
        <xdr:cNvPr id="512" name="直線コネクタ 511"/>
        <xdr:cNvCxnSpPr/>
      </xdr:nvCxnSpPr>
      <xdr:spPr>
        <a:xfrm>
          <a:off x="13703300" y="97710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14" name="n_2ave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15" name="n_3aveValue【学校施設】&#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516"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517" name="n_2mainValue【学校施設】&#10;有形固定資産減価償却率"/>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65694</xdr:rowOff>
    </xdr:from>
    <xdr:ext cx="405111" cy="259045"/>
    <xdr:sp macro="" textlink="">
      <xdr:nvSpPr>
        <xdr:cNvPr id="518" name="n_3mainValue【学校施設】&#10;有形固定資産減価償却率"/>
        <xdr:cNvSpPr txBox="1"/>
      </xdr:nvSpPr>
      <xdr:spPr>
        <a:xfrm>
          <a:off x="13500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41" name="直線コネクタ 540"/>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42"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43" name="直線コネクタ 542"/>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44"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45" name="直線コネクタ 544"/>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46" name="【学校施設】&#10;一人当たり面積平均値テキスト"/>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47" name="フローチャート: 判断 546"/>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48" name="フローチャート: 判断 547"/>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49" name="フローチャート: 判断 54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50" name="フローチャート: 判断 549"/>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56" name="楕円 555"/>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557"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92761</xdr:rowOff>
    </xdr:from>
    <xdr:to>
      <xdr:col>112</xdr:col>
      <xdr:colOff>38100</xdr:colOff>
      <xdr:row>63</xdr:row>
      <xdr:rowOff>22911</xdr:rowOff>
    </xdr:to>
    <xdr:sp macro="" textlink="">
      <xdr:nvSpPr>
        <xdr:cNvPr id="558" name="楕円 557"/>
        <xdr:cNvSpPr/>
      </xdr:nvSpPr>
      <xdr:spPr>
        <a:xfrm>
          <a:off x="21272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143561</xdr:rowOff>
    </xdr:to>
    <xdr:cxnSp macro="">
      <xdr:nvCxnSpPr>
        <xdr:cNvPr id="559" name="直線コネクタ 558"/>
        <xdr:cNvCxnSpPr/>
      </xdr:nvCxnSpPr>
      <xdr:spPr>
        <a:xfrm flipV="1">
          <a:off x="21323300" y="1075791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105563</xdr:rowOff>
    </xdr:from>
    <xdr:to>
      <xdr:col>107</xdr:col>
      <xdr:colOff>101600</xdr:colOff>
      <xdr:row>63</xdr:row>
      <xdr:rowOff>35713</xdr:rowOff>
    </xdr:to>
    <xdr:sp macro="" textlink="">
      <xdr:nvSpPr>
        <xdr:cNvPr id="560" name="楕円 559"/>
        <xdr:cNvSpPr/>
      </xdr:nvSpPr>
      <xdr:spPr>
        <a:xfrm>
          <a:off x="20383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143561</xdr:rowOff>
    </xdr:from>
    <xdr:to>
      <xdr:col>111</xdr:col>
      <xdr:colOff>177800</xdr:colOff>
      <xdr:row>62</xdr:row>
      <xdr:rowOff>156363</xdr:rowOff>
    </xdr:to>
    <xdr:cxnSp macro="">
      <xdr:nvCxnSpPr>
        <xdr:cNvPr id="561" name="直線コネクタ 560"/>
        <xdr:cNvCxnSpPr/>
      </xdr:nvCxnSpPr>
      <xdr:spPr>
        <a:xfrm flipV="1">
          <a:off x="20434300" y="1077346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125679</xdr:rowOff>
    </xdr:from>
    <xdr:to>
      <xdr:col>102</xdr:col>
      <xdr:colOff>165100</xdr:colOff>
      <xdr:row>63</xdr:row>
      <xdr:rowOff>55829</xdr:rowOff>
    </xdr:to>
    <xdr:sp macro="" textlink="">
      <xdr:nvSpPr>
        <xdr:cNvPr id="562" name="楕円 561"/>
        <xdr:cNvSpPr/>
      </xdr:nvSpPr>
      <xdr:spPr>
        <a:xfrm>
          <a:off x="19494500" y="107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156363</xdr:rowOff>
    </xdr:from>
    <xdr:to>
      <xdr:col>107</xdr:col>
      <xdr:colOff>50800</xdr:colOff>
      <xdr:row>63</xdr:row>
      <xdr:rowOff>5029</xdr:rowOff>
    </xdr:to>
    <xdr:cxnSp macro="">
      <xdr:nvCxnSpPr>
        <xdr:cNvPr id="563" name="直線コネクタ 562"/>
        <xdr:cNvCxnSpPr/>
      </xdr:nvCxnSpPr>
      <xdr:spPr>
        <a:xfrm flipV="1">
          <a:off x="19545300" y="1078626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64"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65"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66"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14038</xdr:rowOff>
    </xdr:from>
    <xdr:ext cx="469744" cy="259045"/>
    <xdr:sp macro="" textlink="">
      <xdr:nvSpPr>
        <xdr:cNvPr id="567" name="n_1mainValue【学校施設】&#10;一人当たり面積"/>
        <xdr:cNvSpPr txBox="1"/>
      </xdr:nvSpPr>
      <xdr:spPr>
        <a:xfrm>
          <a:off x="210757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26840</xdr:rowOff>
    </xdr:from>
    <xdr:ext cx="469744" cy="259045"/>
    <xdr:sp macro="" textlink="">
      <xdr:nvSpPr>
        <xdr:cNvPr id="568" name="n_2mainValue【学校施設】&#10;一人当たり面積"/>
        <xdr:cNvSpPr txBox="1"/>
      </xdr:nvSpPr>
      <xdr:spPr>
        <a:xfrm>
          <a:off x="201994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46956</xdr:rowOff>
    </xdr:from>
    <xdr:ext cx="469744" cy="259045"/>
    <xdr:sp macro="" textlink="">
      <xdr:nvSpPr>
        <xdr:cNvPr id="569" name="n_3mainValue【学校施設】&#10;一人当たり面積"/>
        <xdr:cNvSpPr txBox="1"/>
      </xdr:nvSpPr>
      <xdr:spPr>
        <a:xfrm>
          <a:off x="19310427" y="1084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6" name="テキスト ボックス 5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7" name="直線コネクタ 59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8" name="テキスト ボックス 59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9" name="直線コネクタ 59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0" name="テキスト ボックス 59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1" name="直線コネクタ 60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2" name="テキスト ボックス 60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3" name="直線コネクタ 60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4" name="テキスト ボックス 60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08" name="直線コネクタ 607"/>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09"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10" name="直線コネクタ 609"/>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2" name="直線コネクタ 61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13"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14" name="フローチャート: 判断 613"/>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15" name="フローチャート: 判断 614"/>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16" name="フローチャート: 判断 615"/>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17" name="フローチャート: 判断 616"/>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137413</xdr:rowOff>
    </xdr:from>
    <xdr:to>
      <xdr:col>85</xdr:col>
      <xdr:colOff>177800</xdr:colOff>
      <xdr:row>103</xdr:row>
      <xdr:rowOff>67563</xdr:rowOff>
    </xdr:to>
    <xdr:sp macro="" textlink="">
      <xdr:nvSpPr>
        <xdr:cNvPr id="623" name="楕円 622"/>
        <xdr:cNvSpPr/>
      </xdr:nvSpPr>
      <xdr:spPr>
        <a:xfrm>
          <a:off x="162687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160290</xdr:rowOff>
    </xdr:from>
    <xdr:ext cx="405111" cy="259045"/>
    <xdr:sp macro="" textlink="">
      <xdr:nvSpPr>
        <xdr:cNvPr id="624" name="【公民館】&#10;有形固定資産減価償却率該当値テキスト"/>
        <xdr:cNvSpPr txBox="1"/>
      </xdr:nvSpPr>
      <xdr:spPr>
        <a:xfrm>
          <a:off x="16357600" y="1747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625" name="楕円 624"/>
        <xdr:cNvSpPr/>
      </xdr:nvSpPr>
      <xdr:spPr>
        <a:xfrm>
          <a:off x="15430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xdr:rowOff>
    </xdr:from>
    <xdr:to>
      <xdr:col>85</xdr:col>
      <xdr:colOff>127000</xdr:colOff>
      <xdr:row>103</xdr:row>
      <xdr:rowOff>32765</xdr:rowOff>
    </xdr:to>
    <xdr:cxnSp macro="">
      <xdr:nvCxnSpPr>
        <xdr:cNvPr id="626" name="直線コネクタ 625"/>
        <xdr:cNvCxnSpPr/>
      </xdr:nvCxnSpPr>
      <xdr:spPr>
        <a:xfrm flipV="1">
          <a:off x="15481300" y="1767611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23113</xdr:rowOff>
    </xdr:from>
    <xdr:to>
      <xdr:col>76</xdr:col>
      <xdr:colOff>165100</xdr:colOff>
      <xdr:row>103</xdr:row>
      <xdr:rowOff>124713</xdr:rowOff>
    </xdr:to>
    <xdr:sp macro="" textlink="">
      <xdr:nvSpPr>
        <xdr:cNvPr id="627" name="楕円 626"/>
        <xdr:cNvSpPr/>
      </xdr:nvSpPr>
      <xdr:spPr>
        <a:xfrm>
          <a:off x="14541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32765</xdr:rowOff>
    </xdr:from>
    <xdr:to>
      <xdr:col>81</xdr:col>
      <xdr:colOff>50800</xdr:colOff>
      <xdr:row>103</xdr:row>
      <xdr:rowOff>73913</xdr:rowOff>
    </xdr:to>
    <xdr:cxnSp macro="">
      <xdr:nvCxnSpPr>
        <xdr:cNvPr id="628" name="直線コネクタ 627"/>
        <xdr:cNvCxnSpPr/>
      </xdr:nvCxnSpPr>
      <xdr:spPr>
        <a:xfrm flipV="1">
          <a:off x="14592300" y="176921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629" name="楕円 628"/>
        <xdr:cNvSpPr/>
      </xdr:nvSpPr>
      <xdr:spPr>
        <a:xfrm>
          <a:off x="1365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73913</xdr:rowOff>
    </xdr:from>
    <xdr:to>
      <xdr:col>76</xdr:col>
      <xdr:colOff>114300</xdr:colOff>
      <xdr:row>103</xdr:row>
      <xdr:rowOff>101346</xdr:rowOff>
    </xdr:to>
    <xdr:cxnSp macro="">
      <xdr:nvCxnSpPr>
        <xdr:cNvPr id="630" name="直線コネクタ 629"/>
        <xdr:cNvCxnSpPr/>
      </xdr:nvCxnSpPr>
      <xdr:spPr>
        <a:xfrm flipV="1">
          <a:off x="13703300" y="177332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631"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32"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633"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634" name="n_1mainValue【公民館】&#10;有形固定資産減価償却率"/>
        <xdr:cNvSpPr txBox="1"/>
      </xdr:nvSpPr>
      <xdr:spPr>
        <a:xfrm>
          <a:off x="152660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141240</xdr:rowOff>
    </xdr:from>
    <xdr:ext cx="405111" cy="259045"/>
    <xdr:sp macro="" textlink="">
      <xdr:nvSpPr>
        <xdr:cNvPr id="635" name="n_2mainValue【公民館】&#10;有形固定資産減価償却率"/>
        <xdr:cNvSpPr txBox="1"/>
      </xdr:nvSpPr>
      <xdr:spPr>
        <a:xfrm>
          <a:off x="143897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168673</xdr:rowOff>
    </xdr:from>
    <xdr:ext cx="405111" cy="259045"/>
    <xdr:sp macro="" textlink="">
      <xdr:nvSpPr>
        <xdr:cNvPr id="636" name="n_3mainValue【公民館】&#10;有形固定資産減価償却率"/>
        <xdr:cNvSpPr txBox="1"/>
      </xdr:nvSpPr>
      <xdr:spPr>
        <a:xfrm>
          <a:off x="13500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62" name="直線コネクタ 661"/>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63"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64" name="直線コネクタ 663"/>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65"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66" name="直線コネクタ 665"/>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155139</xdr:rowOff>
    </xdr:from>
    <xdr:ext cx="469744" cy="259045"/>
    <xdr:sp macro="" textlink="">
      <xdr:nvSpPr>
        <xdr:cNvPr id="667" name="【公民館】&#10;一人当たり面積平均値テキスト"/>
        <xdr:cNvSpPr txBox="1"/>
      </xdr:nvSpPr>
      <xdr:spPr>
        <a:xfrm>
          <a:off x="22199600" y="1832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68" name="フローチャート: 判断 667"/>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69" name="フローチャート: 判断 668"/>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0" name="フローチャート: 判断 66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71" name="フローチャート: 判断 670"/>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86905</xdr:rowOff>
    </xdr:from>
    <xdr:to>
      <xdr:col>116</xdr:col>
      <xdr:colOff>114300</xdr:colOff>
      <xdr:row>106</xdr:row>
      <xdr:rowOff>17055</xdr:rowOff>
    </xdr:to>
    <xdr:sp macro="" textlink="">
      <xdr:nvSpPr>
        <xdr:cNvPr id="677" name="楕円 676"/>
        <xdr:cNvSpPr/>
      </xdr:nvSpPr>
      <xdr:spPr>
        <a:xfrm>
          <a:off x="22110700" y="180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109782</xdr:rowOff>
    </xdr:from>
    <xdr:ext cx="469744" cy="259045"/>
    <xdr:sp macro="" textlink="">
      <xdr:nvSpPr>
        <xdr:cNvPr id="678" name="【公民館】&#10;一人当たり面積該当値テキスト"/>
        <xdr:cNvSpPr txBox="1"/>
      </xdr:nvSpPr>
      <xdr:spPr>
        <a:xfrm>
          <a:off x="22199600" y="179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169092</xdr:rowOff>
    </xdr:from>
    <xdr:to>
      <xdr:col>112</xdr:col>
      <xdr:colOff>38100</xdr:colOff>
      <xdr:row>103</xdr:row>
      <xdr:rowOff>99242</xdr:rowOff>
    </xdr:to>
    <xdr:sp macro="" textlink="">
      <xdr:nvSpPr>
        <xdr:cNvPr id="679" name="楕円 678"/>
        <xdr:cNvSpPr/>
      </xdr:nvSpPr>
      <xdr:spPr>
        <a:xfrm>
          <a:off x="2127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48442</xdr:rowOff>
    </xdr:from>
    <xdr:to>
      <xdr:col>116</xdr:col>
      <xdr:colOff>63500</xdr:colOff>
      <xdr:row>105</xdr:row>
      <xdr:rowOff>137705</xdr:rowOff>
    </xdr:to>
    <xdr:cxnSp macro="">
      <xdr:nvCxnSpPr>
        <xdr:cNvPr id="680" name="直線コネクタ 679"/>
        <xdr:cNvCxnSpPr/>
      </xdr:nvCxnSpPr>
      <xdr:spPr>
        <a:xfrm>
          <a:off x="21323300" y="17707792"/>
          <a:ext cx="838200" cy="43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5262</xdr:rowOff>
    </xdr:from>
    <xdr:to>
      <xdr:col>107</xdr:col>
      <xdr:colOff>101600</xdr:colOff>
      <xdr:row>103</xdr:row>
      <xdr:rowOff>106862</xdr:rowOff>
    </xdr:to>
    <xdr:sp macro="" textlink="">
      <xdr:nvSpPr>
        <xdr:cNvPr id="681" name="楕円 680"/>
        <xdr:cNvSpPr/>
      </xdr:nvSpPr>
      <xdr:spPr>
        <a:xfrm>
          <a:off x="20383500" y="17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48442</xdr:rowOff>
    </xdr:from>
    <xdr:to>
      <xdr:col>111</xdr:col>
      <xdr:colOff>177800</xdr:colOff>
      <xdr:row>103</xdr:row>
      <xdr:rowOff>56062</xdr:rowOff>
    </xdr:to>
    <xdr:cxnSp macro="">
      <xdr:nvCxnSpPr>
        <xdr:cNvPr id="682" name="直線コネクタ 681"/>
        <xdr:cNvCxnSpPr/>
      </xdr:nvCxnSpPr>
      <xdr:spPr>
        <a:xfrm flipV="1">
          <a:off x="20434300" y="177077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18324</xdr:rowOff>
    </xdr:from>
    <xdr:to>
      <xdr:col>102</xdr:col>
      <xdr:colOff>165100</xdr:colOff>
      <xdr:row>103</xdr:row>
      <xdr:rowOff>119924</xdr:rowOff>
    </xdr:to>
    <xdr:sp macro="" textlink="">
      <xdr:nvSpPr>
        <xdr:cNvPr id="683" name="楕円 682"/>
        <xdr:cNvSpPr/>
      </xdr:nvSpPr>
      <xdr:spPr>
        <a:xfrm>
          <a:off x="19494500" y="176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56062</xdr:rowOff>
    </xdr:from>
    <xdr:to>
      <xdr:col>107</xdr:col>
      <xdr:colOff>50800</xdr:colOff>
      <xdr:row>103</xdr:row>
      <xdr:rowOff>69124</xdr:rowOff>
    </xdr:to>
    <xdr:cxnSp macro="">
      <xdr:nvCxnSpPr>
        <xdr:cNvPr id="684" name="直線コネクタ 683"/>
        <xdr:cNvCxnSpPr/>
      </xdr:nvCxnSpPr>
      <xdr:spPr>
        <a:xfrm flipV="1">
          <a:off x="19545300" y="177154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59889</xdr:rowOff>
    </xdr:from>
    <xdr:ext cx="469744" cy="259045"/>
    <xdr:sp macro="" textlink="">
      <xdr:nvSpPr>
        <xdr:cNvPr id="685" name="n_1aveValue【公民館】&#10;一人当たり面積"/>
        <xdr:cNvSpPr txBox="1"/>
      </xdr:nvSpPr>
      <xdr:spPr>
        <a:xfrm>
          <a:off x="21075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86"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146975</xdr:rowOff>
    </xdr:from>
    <xdr:ext cx="469744" cy="259045"/>
    <xdr:sp macro="" textlink="">
      <xdr:nvSpPr>
        <xdr:cNvPr id="687" name="n_3aveValue【公民館】&#10;一人当たり面積"/>
        <xdr:cNvSpPr txBox="1"/>
      </xdr:nvSpPr>
      <xdr:spPr>
        <a:xfrm>
          <a:off x="19310427" y="184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115769</xdr:rowOff>
    </xdr:from>
    <xdr:ext cx="469744" cy="259045"/>
    <xdr:sp macro="" textlink="">
      <xdr:nvSpPr>
        <xdr:cNvPr id="688" name="n_1mainValue【公民館】&#10;一人当たり面積"/>
        <xdr:cNvSpPr txBox="1"/>
      </xdr:nvSpPr>
      <xdr:spPr>
        <a:xfrm>
          <a:off x="210757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123389</xdr:rowOff>
    </xdr:from>
    <xdr:ext cx="469744" cy="259045"/>
    <xdr:sp macro="" textlink="">
      <xdr:nvSpPr>
        <xdr:cNvPr id="689" name="n_2mainValue【公民館】&#10;一人当たり面積"/>
        <xdr:cNvSpPr txBox="1"/>
      </xdr:nvSpPr>
      <xdr:spPr>
        <a:xfrm>
          <a:off x="20199427"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136451</xdr:rowOff>
    </xdr:from>
    <xdr:ext cx="469744" cy="259045"/>
    <xdr:sp macro="" textlink="">
      <xdr:nvSpPr>
        <xdr:cNvPr id="690" name="n_3mainValue【公民館】&#10;一人当たり面積"/>
        <xdr:cNvSpPr txBox="1"/>
      </xdr:nvSpPr>
      <xdr:spPr>
        <a:xfrm>
          <a:off x="19310427" y="174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全体を通して類似団体に比べ各施設の老朽化が進んでいる傾向にある。</a:t>
          </a:r>
          <a:endParaRPr lang="ja-JP" altLang="ja-JP" sz="1400">
            <a:effectLst/>
          </a:endParaRPr>
        </a:p>
        <a:p>
          <a:r>
            <a:rPr kumimoji="1" lang="ja-JP" altLang="ja-JP" sz="1100">
              <a:solidFill>
                <a:schemeClr val="dk1"/>
              </a:solidFill>
              <a:effectLst/>
              <a:latin typeface="+mn-lt"/>
              <a:ea typeface="+mn-ea"/>
              <a:cs typeface="+mn-cs"/>
            </a:rPr>
            <a:t>道路は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％、橋梁・トンネルでは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類似団体と比較して上回っている。インフラ資産において、老朽化が進んでいる状況にあるなか、現状では社会資本整備総合交付金事業における補助金や起債を活用するなど、計画的な道路改良、橋梁改修を行っている。</a:t>
          </a:r>
          <a:endParaRPr lang="ja-JP" altLang="ja-JP" sz="1400">
            <a:effectLst/>
          </a:endParaRPr>
        </a:p>
        <a:p>
          <a:r>
            <a:rPr kumimoji="1" lang="ja-JP" altLang="ja-JP" sz="1100">
              <a:solidFill>
                <a:schemeClr val="dk1"/>
              </a:solidFill>
              <a:effectLst/>
              <a:latin typeface="+mn-lt"/>
              <a:ea typeface="+mn-ea"/>
              <a:cs typeface="+mn-cs"/>
            </a:rPr>
            <a:t>保育園は類似団体と比較して</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％上回っている。町内に６園ある施設の内１園について、平成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年度に大規模改修工事を実施したものの、町内の中で比較的大型の保育施設の老朽化が進んでいることから増加傾向にある。</a:t>
          </a:r>
          <a:endParaRPr lang="ja-JP" altLang="ja-JP" sz="1400">
            <a:effectLst/>
          </a:endParaRPr>
        </a:p>
        <a:p>
          <a:r>
            <a:rPr kumimoji="1" lang="ja-JP" altLang="ja-JP" sz="1100">
              <a:solidFill>
                <a:schemeClr val="dk1"/>
              </a:solidFill>
              <a:effectLst/>
              <a:latin typeface="+mn-lt"/>
              <a:ea typeface="+mn-ea"/>
              <a:cs typeface="+mn-cs"/>
            </a:rPr>
            <a:t>学校施設は類似団体と比較して</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％上回っている。町内に小学校５校（内一校は組合立）、中学校１校がある中で、いずれの校舎も耐震化は終了しているものの、昭和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年代に建設された校舎をはじめ多くの建物で減価償却が終了しているなかで、施設の老朽化が進んでいる。現状では学校施設環境改善交付金や起債を活用して順次改修工事を行っている。</a:t>
          </a:r>
          <a:endParaRPr lang="ja-JP" altLang="ja-JP" sz="1400">
            <a:effectLst/>
          </a:endParaRPr>
        </a:p>
        <a:p>
          <a:r>
            <a:rPr kumimoji="1" lang="ja-JP" altLang="ja-JP" sz="1100">
              <a:solidFill>
                <a:schemeClr val="dk1"/>
              </a:solidFill>
              <a:effectLst/>
              <a:latin typeface="+mn-lt"/>
              <a:ea typeface="+mn-ea"/>
              <a:cs typeface="+mn-cs"/>
            </a:rPr>
            <a:t>公営住宅は類似団体と比較して</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％上回っている。複数の町営住宅を有し、なかには減価償却期間が終了している施設もあるため、長寿命化計画に基づき順次改修・解体撤去等実施していく。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xdr:rowOff>
    </xdr:from>
    <xdr:to>
      <xdr:col>24</xdr:col>
      <xdr:colOff>114300</xdr:colOff>
      <xdr:row>35</xdr:row>
      <xdr:rowOff>113937</xdr:rowOff>
    </xdr:to>
    <xdr:sp macro="" textlink="">
      <xdr:nvSpPr>
        <xdr:cNvPr id="72" name="楕円 71"/>
        <xdr:cNvSpPr/>
      </xdr:nvSpPr>
      <xdr:spPr>
        <a:xfrm>
          <a:off x="4584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35214</xdr:rowOff>
    </xdr:from>
    <xdr:ext cx="405111" cy="259045"/>
    <xdr:sp macro="" textlink="">
      <xdr:nvSpPr>
        <xdr:cNvPr id="73" name="【図書館】&#10;有形固定資産減価償却率該当値テキスト"/>
        <xdr:cNvSpPr txBox="1"/>
      </xdr:nvSpPr>
      <xdr:spPr>
        <a:xfrm>
          <a:off x="4673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27033</xdr:rowOff>
    </xdr:from>
    <xdr:to>
      <xdr:col>20</xdr:col>
      <xdr:colOff>38100</xdr:colOff>
      <xdr:row>35</xdr:row>
      <xdr:rowOff>128633</xdr:rowOff>
    </xdr:to>
    <xdr:sp macro="" textlink="">
      <xdr:nvSpPr>
        <xdr:cNvPr id="74" name="楕円 73"/>
        <xdr:cNvSpPr/>
      </xdr:nvSpPr>
      <xdr:spPr>
        <a:xfrm>
          <a:off x="3746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63137</xdr:rowOff>
    </xdr:from>
    <xdr:to>
      <xdr:col>24</xdr:col>
      <xdr:colOff>63500</xdr:colOff>
      <xdr:row>35</xdr:row>
      <xdr:rowOff>77833</xdr:rowOff>
    </xdr:to>
    <xdr:cxnSp macro="">
      <xdr:nvCxnSpPr>
        <xdr:cNvPr id="75" name="直線コネクタ 74"/>
        <xdr:cNvCxnSpPr/>
      </xdr:nvCxnSpPr>
      <xdr:spPr>
        <a:xfrm flipV="1">
          <a:off x="3797300" y="60638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58057</xdr:rowOff>
    </xdr:from>
    <xdr:to>
      <xdr:col>15</xdr:col>
      <xdr:colOff>101600</xdr:colOff>
      <xdr:row>35</xdr:row>
      <xdr:rowOff>159657</xdr:rowOff>
    </xdr:to>
    <xdr:sp macro="" textlink="">
      <xdr:nvSpPr>
        <xdr:cNvPr id="76" name="楕円 75"/>
        <xdr:cNvSpPr/>
      </xdr:nvSpPr>
      <xdr:spPr>
        <a:xfrm>
          <a:off x="2857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108857</xdr:rowOff>
    </xdr:to>
    <xdr:cxnSp macro="">
      <xdr:nvCxnSpPr>
        <xdr:cNvPr id="77" name="直線コネクタ 76"/>
        <xdr:cNvCxnSpPr/>
      </xdr:nvCxnSpPr>
      <xdr:spPr>
        <a:xfrm flipV="1">
          <a:off x="2908300" y="60785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8" name="楕円 77"/>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108857</xdr:rowOff>
    </xdr:from>
    <xdr:to>
      <xdr:col>15</xdr:col>
      <xdr:colOff>50800</xdr:colOff>
      <xdr:row>35</xdr:row>
      <xdr:rowOff>133350</xdr:rowOff>
    </xdr:to>
    <xdr:cxnSp macro="">
      <xdr:nvCxnSpPr>
        <xdr:cNvPr id="79" name="直線コネクタ 78"/>
        <xdr:cNvCxnSpPr/>
      </xdr:nvCxnSpPr>
      <xdr:spPr>
        <a:xfrm flipV="1">
          <a:off x="2019300" y="61096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96900</xdr:rowOff>
    </xdr:from>
    <xdr:ext cx="405111" cy="259045"/>
    <xdr:sp macro="" textlink="">
      <xdr:nvSpPr>
        <xdr:cNvPr id="80"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1" name="n_2ave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2" name="n_3ave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145160</xdr:rowOff>
    </xdr:from>
    <xdr:ext cx="405111" cy="259045"/>
    <xdr:sp macro="" textlink="">
      <xdr:nvSpPr>
        <xdr:cNvPr id="83" name="n_1mainValue【図書館】&#10;有形固定資産減価償却率"/>
        <xdr:cNvSpPr txBox="1"/>
      </xdr:nvSpPr>
      <xdr:spPr>
        <a:xfrm>
          <a:off x="3582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4734</xdr:rowOff>
    </xdr:from>
    <xdr:ext cx="405111" cy="259045"/>
    <xdr:sp macro="" textlink="">
      <xdr:nvSpPr>
        <xdr:cNvPr id="84" name="n_2mainValue【図書館】&#10;有形固定資産減価償却率"/>
        <xdr:cNvSpPr txBox="1"/>
      </xdr:nvSpPr>
      <xdr:spPr>
        <a:xfrm>
          <a:off x="2705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5" name="n_3mainValue【図書館】&#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6"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26" name="楕円 125"/>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170741</xdr:rowOff>
    </xdr:from>
    <xdr:ext cx="469744" cy="259045"/>
    <xdr:sp macro="" textlink="">
      <xdr:nvSpPr>
        <xdr:cNvPr id="127" name="【図書館】&#10;一人当たり面積該当値テキスト"/>
        <xdr:cNvSpPr txBox="1"/>
      </xdr:nvSpPr>
      <xdr:spPr>
        <a:xfrm>
          <a:off x="10515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28" name="楕円 127"/>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27215</xdr:rowOff>
    </xdr:to>
    <xdr:cxnSp macro="">
      <xdr:nvCxnSpPr>
        <xdr:cNvPr id="129" name="直線コネクタ 128"/>
        <xdr:cNvCxnSpPr/>
      </xdr:nvCxnSpPr>
      <xdr:spPr>
        <a:xfrm>
          <a:off x="9639300" y="654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0" name="楕円 129"/>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38100</xdr:rowOff>
    </xdr:to>
    <xdr:cxnSp macro="">
      <xdr:nvCxnSpPr>
        <xdr:cNvPr id="131" name="直線コネクタ 130"/>
        <xdr:cNvCxnSpPr/>
      </xdr:nvCxnSpPr>
      <xdr:spPr>
        <a:xfrm flipV="1">
          <a:off x="8750300" y="65423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169635</xdr:rowOff>
    </xdr:from>
    <xdr:to>
      <xdr:col>41</xdr:col>
      <xdr:colOff>101600</xdr:colOff>
      <xdr:row>38</xdr:row>
      <xdr:rowOff>99785</xdr:rowOff>
    </xdr:to>
    <xdr:sp macro="" textlink="">
      <xdr:nvSpPr>
        <xdr:cNvPr id="132" name="楕円 131"/>
        <xdr:cNvSpPr/>
      </xdr:nvSpPr>
      <xdr:spPr>
        <a:xfrm>
          <a:off x="7810500" y="6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48985</xdr:rowOff>
    </xdr:to>
    <xdr:cxnSp macro="">
      <xdr:nvCxnSpPr>
        <xdr:cNvPr id="133" name="直線コネクタ 132"/>
        <xdr:cNvCxnSpPr/>
      </xdr:nvCxnSpPr>
      <xdr:spPr>
        <a:xfrm flipV="1">
          <a:off x="7861300" y="655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34" name="n_1aveValue【図書館】&#10;一人当たり面積"/>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134455</xdr:rowOff>
    </xdr:from>
    <xdr:ext cx="469744" cy="259045"/>
    <xdr:sp macro="" textlink="">
      <xdr:nvSpPr>
        <xdr:cNvPr id="135" name="n_2aveValue【図書館】&#10;一人当たり面積"/>
        <xdr:cNvSpPr txBox="1"/>
      </xdr:nvSpPr>
      <xdr:spPr>
        <a:xfrm>
          <a:off x="8515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36" name="n_3ave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94541</xdr:rowOff>
    </xdr:from>
    <xdr:ext cx="469744" cy="259045"/>
    <xdr:sp macro="" textlink="">
      <xdr:nvSpPr>
        <xdr:cNvPr id="137" name="n_1mainValue【図書館】&#10;一人当たり面積"/>
        <xdr:cNvSpPr txBox="1"/>
      </xdr:nvSpPr>
      <xdr:spPr>
        <a:xfrm>
          <a:off x="9391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8"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116313</xdr:rowOff>
    </xdr:from>
    <xdr:ext cx="469744" cy="259045"/>
    <xdr:sp macro="" textlink="">
      <xdr:nvSpPr>
        <xdr:cNvPr id="139" name="n_3mainValue【図書館】&#10;一人当たり面積"/>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7"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58928</xdr:rowOff>
    </xdr:from>
    <xdr:to>
      <xdr:col>24</xdr:col>
      <xdr:colOff>114300</xdr:colOff>
      <xdr:row>56</xdr:row>
      <xdr:rowOff>160528</xdr:rowOff>
    </xdr:to>
    <xdr:sp macro="" textlink="">
      <xdr:nvSpPr>
        <xdr:cNvPr id="177" name="楕円 176"/>
        <xdr:cNvSpPr/>
      </xdr:nvSpPr>
      <xdr:spPr>
        <a:xfrm>
          <a:off x="4584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145305</xdr:rowOff>
    </xdr:from>
    <xdr:ext cx="405111" cy="259045"/>
    <xdr:sp macro="" textlink="">
      <xdr:nvSpPr>
        <xdr:cNvPr id="178" name="【体育館・プール】&#10;有形固定資産減価償却率該当値テキスト"/>
        <xdr:cNvSpPr txBox="1"/>
      </xdr:nvSpPr>
      <xdr:spPr>
        <a:xfrm>
          <a:off x="4673600" y="957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79" name="楕円 178"/>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109728</xdr:rowOff>
    </xdr:from>
    <xdr:to>
      <xdr:col>24</xdr:col>
      <xdr:colOff>63500</xdr:colOff>
      <xdr:row>56</xdr:row>
      <xdr:rowOff>160020</xdr:rowOff>
    </xdr:to>
    <xdr:cxnSp macro="">
      <xdr:nvCxnSpPr>
        <xdr:cNvPr id="180" name="直線コネクタ 179"/>
        <xdr:cNvCxnSpPr/>
      </xdr:nvCxnSpPr>
      <xdr:spPr>
        <a:xfrm flipV="1">
          <a:off x="3797300" y="9710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161798</xdr:rowOff>
    </xdr:from>
    <xdr:to>
      <xdr:col>15</xdr:col>
      <xdr:colOff>101600</xdr:colOff>
      <xdr:row>57</xdr:row>
      <xdr:rowOff>91948</xdr:rowOff>
    </xdr:to>
    <xdr:sp macro="" textlink="">
      <xdr:nvSpPr>
        <xdr:cNvPr id="181" name="楕円 180"/>
        <xdr:cNvSpPr/>
      </xdr:nvSpPr>
      <xdr:spPr>
        <a:xfrm>
          <a:off x="2857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41148</xdr:rowOff>
    </xdr:to>
    <xdr:cxnSp macro="">
      <xdr:nvCxnSpPr>
        <xdr:cNvPr id="182" name="直線コネクタ 181"/>
        <xdr:cNvCxnSpPr/>
      </xdr:nvCxnSpPr>
      <xdr:spPr>
        <a:xfrm flipV="1">
          <a:off x="2908300" y="97612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42926</xdr:rowOff>
    </xdr:from>
    <xdr:to>
      <xdr:col>10</xdr:col>
      <xdr:colOff>165100</xdr:colOff>
      <xdr:row>57</xdr:row>
      <xdr:rowOff>144526</xdr:rowOff>
    </xdr:to>
    <xdr:sp macro="" textlink="">
      <xdr:nvSpPr>
        <xdr:cNvPr id="183" name="楕円 182"/>
        <xdr:cNvSpPr/>
      </xdr:nvSpPr>
      <xdr:spPr>
        <a:xfrm>
          <a:off x="1968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41148</xdr:rowOff>
    </xdr:from>
    <xdr:to>
      <xdr:col>15</xdr:col>
      <xdr:colOff>50800</xdr:colOff>
      <xdr:row>57</xdr:row>
      <xdr:rowOff>93726</xdr:rowOff>
    </xdr:to>
    <xdr:cxnSp macro="">
      <xdr:nvCxnSpPr>
        <xdr:cNvPr id="184" name="直線コネクタ 183"/>
        <xdr:cNvCxnSpPr/>
      </xdr:nvCxnSpPr>
      <xdr:spPr>
        <a:xfrm flipV="1">
          <a:off x="2019300" y="98137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85"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86" name="n_2ave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57929</xdr:rowOff>
    </xdr:from>
    <xdr:ext cx="405111" cy="259045"/>
    <xdr:sp macro="" textlink="">
      <xdr:nvSpPr>
        <xdr:cNvPr id="187" name="n_3aveValue【体育館・プール】&#10;有形固定資産減価償却率"/>
        <xdr:cNvSpPr txBox="1"/>
      </xdr:nvSpPr>
      <xdr:spPr>
        <a:xfrm>
          <a:off x="1816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88"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108475</xdr:rowOff>
    </xdr:from>
    <xdr:ext cx="405111" cy="259045"/>
    <xdr:sp macro="" textlink="">
      <xdr:nvSpPr>
        <xdr:cNvPr id="189" name="n_2mainValue【体育館・プール】&#10;有形固定資産減価償却率"/>
        <xdr:cNvSpPr txBox="1"/>
      </xdr:nvSpPr>
      <xdr:spPr>
        <a:xfrm>
          <a:off x="27057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161053</xdr:rowOff>
    </xdr:from>
    <xdr:ext cx="405111" cy="259045"/>
    <xdr:sp macro="" textlink="">
      <xdr:nvSpPr>
        <xdr:cNvPr id="190" name="n_3mainValue【体育館・プール】&#10;有形固定資産減価償却率"/>
        <xdr:cNvSpPr txBox="1"/>
      </xdr:nvSpPr>
      <xdr:spPr>
        <a:xfrm>
          <a:off x="18167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221" name="【体育館・プール】&#10;一人当たり面積平均値テキスト"/>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78196</xdr:rowOff>
    </xdr:from>
    <xdr:to>
      <xdr:col>55</xdr:col>
      <xdr:colOff>50800</xdr:colOff>
      <xdr:row>63</xdr:row>
      <xdr:rowOff>8346</xdr:rowOff>
    </xdr:to>
    <xdr:sp macro="" textlink="">
      <xdr:nvSpPr>
        <xdr:cNvPr id="231" name="楕円 230"/>
        <xdr:cNvSpPr/>
      </xdr:nvSpPr>
      <xdr:spPr>
        <a:xfrm>
          <a:off x="10426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56623</xdr:rowOff>
    </xdr:from>
    <xdr:ext cx="469744" cy="259045"/>
    <xdr:sp macro="" textlink="">
      <xdr:nvSpPr>
        <xdr:cNvPr id="232" name="【体育館・プール】&#10;一人当たり面積該当値テキスト"/>
        <xdr:cNvSpPr txBox="1"/>
      </xdr:nvSpPr>
      <xdr:spPr>
        <a:xfrm>
          <a:off x="10515600"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81462</xdr:rowOff>
    </xdr:from>
    <xdr:to>
      <xdr:col>50</xdr:col>
      <xdr:colOff>165100</xdr:colOff>
      <xdr:row>63</xdr:row>
      <xdr:rowOff>11612</xdr:rowOff>
    </xdr:to>
    <xdr:sp macro="" textlink="">
      <xdr:nvSpPr>
        <xdr:cNvPr id="233" name="楕円 232"/>
        <xdr:cNvSpPr/>
      </xdr:nvSpPr>
      <xdr:spPr>
        <a:xfrm>
          <a:off x="958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128996</xdr:rowOff>
    </xdr:from>
    <xdr:to>
      <xdr:col>55</xdr:col>
      <xdr:colOff>0</xdr:colOff>
      <xdr:row>62</xdr:row>
      <xdr:rowOff>132262</xdr:rowOff>
    </xdr:to>
    <xdr:cxnSp macro="">
      <xdr:nvCxnSpPr>
        <xdr:cNvPr id="234" name="直線コネクタ 233"/>
        <xdr:cNvCxnSpPr/>
      </xdr:nvCxnSpPr>
      <xdr:spPr>
        <a:xfrm flipV="1">
          <a:off x="9639300" y="1075889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83094</xdr:rowOff>
    </xdr:from>
    <xdr:to>
      <xdr:col>46</xdr:col>
      <xdr:colOff>38100</xdr:colOff>
      <xdr:row>63</xdr:row>
      <xdr:rowOff>13244</xdr:rowOff>
    </xdr:to>
    <xdr:sp macro="" textlink="">
      <xdr:nvSpPr>
        <xdr:cNvPr id="235" name="楕円 234"/>
        <xdr:cNvSpPr/>
      </xdr:nvSpPr>
      <xdr:spPr>
        <a:xfrm>
          <a:off x="869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132262</xdr:rowOff>
    </xdr:from>
    <xdr:to>
      <xdr:col>50</xdr:col>
      <xdr:colOff>114300</xdr:colOff>
      <xdr:row>62</xdr:row>
      <xdr:rowOff>133894</xdr:rowOff>
    </xdr:to>
    <xdr:cxnSp macro="">
      <xdr:nvCxnSpPr>
        <xdr:cNvPr id="236" name="直線コネクタ 235"/>
        <xdr:cNvCxnSpPr/>
      </xdr:nvCxnSpPr>
      <xdr:spPr>
        <a:xfrm flipV="1">
          <a:off x="8750300" y="107621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87993</xdr:rowOff>
    </xdr:from>
    <xdr:to>
      <xdr:col>41</xdr:col>
      <xdr:colOff>101600</xdr:colOff>
      <xdr:row>63</xdr:row>
      <xdr:rowOff>18143</xdr:rowOff>
    </xdr:to>
    <xdr:sp macro="" textlink="">
      <xdr:nvSpPr>
        <xdr:cNvPr id="237" name="楕円 236"/>
        <xdr:cNvSpPr/>
      </xdr:nvSpPr>
      <xdr:spPr>
        <a:xfrm>
          <a:off x="7810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133894</xdr:rowOff>
    </xdr:from>
    <xdr:to>
      <xdr:col>45</xdr:col>
      <xdr:colOff>177800</xdr:colOff>
      <xdr:row>62</xdr:row>
      <xdr:rowOff>138793</xdr:rowOff>
    </xdr:to>
    <xdr:cxnSp macro="">
      <xdr:nvCxnSpPr>
        <xdr:cNvPr id="238" name="直線コネクタ 237"/>
        <xdr:cNvCxnSpPr/>
      </xdr:nvCxnSpPr>
      <xdr:spPr>
        <a:xfrm flipV="1">
          <a:off x="7861300" y="1076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39"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40"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41"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2739</xdr:rowOff>
    </xdr:from>
    <xdr:ext cx="469744" cy="259045"/>
    <xdr:sp macro="" textlink="">
      <xdr:nvSpPr>
        <xdr:cNvPr id="242" name="n_1mainValue【体育館・プール】&#10;一人当たり面積"/>
        <xdr:cNvSpPr txBox="1"/>
      </xdr:nvSpPr>
      <xdr:spPr>
        <a:xfrm>
          <a:off x="93917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4371</xdr:rowOff>
    </xdr:from>
    <xdr:ext cx="469744" cy="259045"/>
    <xdr:sp macro="" textlink="">
      <xdr:nvSpPr>
        <xdr:cNvPr id="243" name="n_2mainValue【体育館・プール】&#10;一人当たり面積"/>
        <xdr:cNvSpPr txBox="1"/>
      </xdr:nvSpPr>
      <xdr:spPr>
        <a:xfrm>
          <a:off x="8515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244" name="n_3main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69232</xdr:rowOff>
    </xdr:from>
    <xdr:ext cx="405111" cy="259045"/>
    <xdr:sp macro="" textlink="">
      <xdr:nvSpPr>
        <xdr:cNvPr id="274" name="【福祉施設】&#10;有形固定資産減価償却率平均値テキスト"/>
        <xdr:cNvSpPr txBox="1"/>
      </xdr:nvSpPr>
      <xdr:spPr>
        <a:xfrm>
          <a:off x="4673600" y="1395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77" name="フローチャート: 判断 276"/>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8" name="フローチャート: 判断 277"/>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84" name="楕円 283"/>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85" name="【福祉施設】&#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86" name="楕円 285"/>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140970</xdr:rowOff>
    </xdr:to>
    <xdr:cxnSp macro="">
      <xdr:nvCxnSpPr>
        <xdr:cNvPr id="287" name="直線コネクタ 286"/>
        <xdr:cNvCxnSpPr/>
      </xdr:nvCxnSpPr>
      <xdr:spPr>
        <a:xfrm flipV="1">
          <a:off x="3797300" y="14314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288" name="楕円 287"/>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28575</xdr:rowOff>
    </xdr:to>
    <xdr:cxnSp macro="">
      <xdr:nvCxnSpPr>
        <xdr:cNvPr id="289" name="直線コネクタ 288"/>
        <xdr:cNvCxnSpPr/>
      </xdr:nvCxnSpPr>
      <xdr:spPr>
        <a:xfrm flipV="1">
          <a:off x="2908300" y="14371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36830</xdr:rowOff>
    </xdr:from>
    <xdr:to>
      <xdr:col>10</xdr:col>
      <xdr:colOff>165100</xdr:colOff>
      <xdr:row>84</xdr:row>
      <xdr:rowOff>138430</xdr:rowOff>
    </xdr:to>
    <xdr:sp macro="" textlink="">
      <xdr:nvSpPr>
        <xdr:cNvPr id="290" name="楕円 289"/>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87630</xdr:rowOff>
    </xdr:to>
    <xdr:cxnSp macro="">
      <xdr:nvCxnSpPr>
        <xdr:cNvPr id="291" name="直線コネクタ 290"/>
        <xdr:cNvCxnSpPr/>
      </xdr:nvCxnSpPr>
      <xdr:spPr>
        <a:xfrm flipV="1">
          <a:off x="2019300" y="144303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42563</xdr:rowOff>
    </xdr:from>
    <xdr:ext cx="405111" cy="259045"/>
    <xdr:sp macro="" textlink="">
      <xdr:nvSpPr>
        <xdr:cNvPr id="292" name="n_1aveValue【福祉施設】&#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93" name="n_2aveValue【福祉施設】&#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94"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295" name="n_1mainValue【福祉施設】&#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296" name="n_2mainValue【福祉施設】&#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297" name="n_3mainValue【福祉施設】&#10;有形固定資産減価償却率"/>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324" name="【福祉施設】&#10;一人当たり面積平均値テキスト"/>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7" name="フローチャート: 判断 326"/>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28" name="フローチャート: 判断 327"/>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167894</xdr:rowOff>
    </xdr:from>
    <xdr:to>
      <xdr:col>55</xdr:col>
      <xdr:colOff>50800</xdr:colOff>
      <xdr:row>80</xdr:row>
      <xdr:rowOff>98044</xdr:rowOff>
    </xdr:to>
    <xdr:sp macro="" textlink="">
      <xdr:nvSpPr>
        <xdr:cNvPr id="334" name="楕円 333"/>
        <xdr:cNvSpPr/>
      </xdr:nvSpPr>
      <xdr:spPr>
        <a:xfrm>
          <a:off x="10426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19321</xdr:rowOff>
    </xdr:from>
    <xdr:ext cx="469744" cy="259045"/>
    <xdr:sp macro="" textlink="">
      <xdr:nvSpPr>
        <xdr:cNvPr id="335" name="【福祉施設】&#10;一人当たり面積該当値テキスト"/>
        <xdr:cNvSpPr txBox="1"/>
      </xdr:nvSpPr>
      <xdr:spPr>
        <a:xfrm>
          <a:off x="10515600"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5587</xdr:rowOff>
    </xdr:from>
    <xdr:to>
      <xdr:col>50</xdr:col>
      <xdr:colOff>165100</xdr:colOff>
      <xdr:row>80</xdr:row>
      <xdr:rowOff>107187</xdr:rowOff>
    </xdr:to>
    <xdr:sp macro="" textlink="">
      <xdr:nvSpPr>
        <xdr:cNvPr id="336" name="楕円 335"/>
        <xdr:cNvSpPr/>
      </xdr:nvSpPr>
      <xdr:spPr>
        <a:xfrm>
          <a:off x="9588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47244</xdr:rowOff>
    </xdr:from>
    <xdr:to>
      <xdr:col>55</xdr:col>
      <xdr:colOff>0</xdr:colOff>
      <xdr:row>80</xdr:row>
      <xdr:rowOff>56387</xdr:rowOff>
    </xdr:to>
    <xdr:cxnSp macro="">
      <xdr:nvCxnSpPr>
        <xdr:cNvPr id="337" name="直線コネクタ 336"/>
        <xdr:cNvCxnSpPr/>
      </xdr:nvCxnSpPr>
      <xdr:spPr>
        <a:xfrm flipV="1">
          <a:off x="9639300" y="137632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xdr:rowOff>
    </xdr:from>
    <xdr:to>
      <xdr:col>46</xdr:col>
      <xdr:colOff>38100</xdr:colOff>
      <xdr:row>80</xdr:row>
      <xdr:rowOff>116332</xdr:rowOff>
    </xdr:to>
    <xdr:sp macro="" textlink="">
      <xdr:nvSpPr>
        <xdr:cNvPr id="338" name="楕円 337"/>
        <xdr:cNvSpPr/>
      </xdr:nvSpPr>
      <xdr:spPr>
        <a:xfrm>
          <a:off x="8699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56387</xdr:rowOff>
    </xdr:from>
    <xdr:to>
      <xdr:col>50</xdr:col>
      <xdr:colOff>114300</xdr:colOff>
      <xdr:row>80</xdr:row>
      <xdr:rowOff>65532</xdr:rowOff>
    </xdr:to>
    <xdr:cxnSp macro="">
      <xdr:nvCxnSpPr>
        <xdr:cNvPr id="339" name="直線コネクタ 338"/>
        <xdr:cNvCxnSpPr/>
      </xdr:nvCxnSpPr>
      <xdr:spPr>
        <a:xfrm flipV="1">
          <a:off x="8750300" y="13772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28448</xdr:rowOff>
    </xdr:from>
    <xdr:to>
      <xdr:col>41</xdr:col>
      <xdr:colOff>101600</xdr:colOff>
      <xdr:row>80</xdr:row>
      <xdr:rowOff>130048</xdr:rowOff>
    </xdr:to>
    <xdr:sp macro="" textlink="">
      <xdr:nvSpPr>
        <xdr:cNvPr id="340" name="楕円 339"/>
        <xdr:cNvSpPr/>
      </xdr:nvSpPr>
      <xdr:spPr>
        <a:xfrm>
          <a:off x="781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65532</xdr:rowOff>
    </xdr:from>
    <xdr:to>
      <xdr:col>45</xdr:col>
      <xdr:colOff>177800</xdr:colOff>
      <xdr:row>80</xdr:row>
      <xdr:rowOff>79248</xdr:rowOff>
    </xdr:to>
    <xdr:cxnSp macro="">
      <xdr:nvCxnSpPr>
        <xdr:cNvPr id="341" name="直線コネクタ 340"/>
        <xdr:cNvCxnSpPr/>
      </xdr:nvCxnSpPr>
      <xdr:spPr>
        <a:xfrm flipV="1">
          <a:off x="7861300" y="13781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2" name="n_1aveValue【福祉施設】&#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4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44" name="n_3aveValue【福祉施設】&#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123714</xdr:rowOff>
    </xdr:from>
    <xdr:ext cx="469744" cy="259045"/>
    <xdr:sp macro="" textlink="">
      <xdr:nvSpPr>
        <xdr:cNvPr id="345" name="n_1mainValue【福祉施設】&#10;一人当たり面積"/>
        <xdr:cNvSpPr txBox="1"/>
      </xdr:nvSpPr>
      <xdr:spPr>
        <a:xfrm>
          <a:off x="93917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132859</xdr:rowOff>
    </xdr:from>
    <xdr:ext cx="469744" cy="259045"/>
    <xdr:sp macro="" textlink="">
      <xdr:nvSpPr>
        <xdr:cNvPr id="346" name="n_2mainValue【福祉施設】&#10;一人当たり面積"/>
        <xdr:cNvSpPr txBox="1"/>
      </xdr:nvSpPr>
      <xdr:spPr>
        <a:xfrm>
          <a:off x="8515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146575</xdr:rowOff>
    </xdr:from>
    <xdr:ext cx="469744" cy="259045"/>
    <xdr:sp macro="" textlink="">
      <xdr:nvSpPr>
        <xdr:cNvPr id="347" name="n_3mainValue【福祉施設】&#10;一人当たり面積"/>
        <xdr:cNvSpPr txBox="1"/>
      </xdr:nvSpPr>
      <xdr:spPr>
        <a:xfrm>
          <a:off x="76264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8" name="直線コネクタ 387"/>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9"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0" name="直線コネクタ 389"/>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1"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2" name="直線コネクタ 39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101617</xdr:rowOff>
    </xdr:from>
    <xdr:ext cx="405111" cy="259045"/>
    <xdr:sp macro="" textlink="">
      <xdr:nvSpPr>
        <xdr:cNvPr id="393" name="【一般廃棄物処理施設】&#10;有形固定資産減価償却率平均値テキスト"/>
        <xdr:cNvSpPr txBox="1"/>
      </xdr:nvSpPr>
      <xdr:spPr>
        <a:xfrm>
          <a:off x="16357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4" name="フローチャート: 判断 393"/>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5" name="フローチャート: 判断 394"/>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96" name="フローチャート: 判断 395"/>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397" name="フローチャート: 判断 396"/>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80645</xdr:rowOff>
    </xdr:from>
    <xdr:to>
      <xdr:col>85</xdr:col>
      <xdr:colOff>177800</xdr:colOff>
      <xdr:row>43</xdr:row>
      <xdr:rowOff>10795</xdr:rowOff>
    </xdr:to>
    <xdr:sp macro="" textlink="">
      <xdr:nvSpPr>
        <xdr:cNvPr id="403" name="楕円 402"/>
        <xdr:cNvSpPr/>
      </xdr:nvSpPr>
      <xdr:spPr>
        <a:xfrm>
          <a:off x="162687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167022</xdr:rowOff>
    </xdr:from>
    <xdr:ext cx="405111" cy="259045"/>
    <xdr:sp macro="" textlink="">
      <xdr:nvSpPr>
        <xdr:cNvPr id="404" name="【一般廃棄物処理施設】&#10;有形固定資産減価償却率該当値テキスト"/>
        <xdr:cNvSpPr txBox="1"/>
      </xdr:nvSpPr>
      <xdr:spPr>
        <a:xfrm>
          <a:off x="16357600" y="71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65405</xdr:rowOff>
    </xdr:from>
    <xdr:to>
      <xdr:col>81</xdr:col>
      <xdr:colOff>101600</xdr:colOff>
      <xdr:row>35</xdr:row>
      <xdr:rowOff>167005</xdr:rowOff>
    </xdr:to>
    <xdr:sp macro="" textlink="">
      <xdr:nvSpPr>
        <xdr:cNvPr id="405" name="楕円 404"/>
        <xdr:cNvSpPr/>
      </xdr:nvSpPr>
      <xdr:spPr>
        <a:xfrm>
          <a:off x="1543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42</xdr:row>
      <xdr:rowOff>131445</xdr:rowOff>
    </xdr:to>
    <xdr:cxnSp macro="">
      <xdr:nvCxnSpPr>
        <xdr:cNvPr id="406" name="直線コネクタ 405"/>
        <xdr:cNvCxnSpPr/>
      </xdr:nvCxnSpPr>
      <xdr:spPr>
        <a:xfrm>
          <a:off x="15481300" y="6116955"/>
          <a:ext cx="838200" cy="12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07" name="楕円 406"/>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36</xdr:row>
      <xdr:rowOff>163830</xdr:rowOff>
    </xdr:to>
    <xdr:cxnSp macro="">
      <xdr:nvCxnSpPr>
        <xdr:cNvPr id="408" name="直線コネクタ 407"/>
        <xdr:cNvCxnSpPr/>
      </xdr:nvCxnSpPr>
      <xdr:spPr>
        <a:xfrm flipV="1">
          <a:off x="14592300" y="611695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09"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10"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11"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12082</xdr:rowOff>
    </xdr:from>
    <xdr:ext cx="405111" cy="259045"/>
    <xdr:sp macro="" textlink="">
      <xdr:nvSpPr>
        <xdr:cNvPr id="412" name="n_1mainValue【一般廃棄物処理施設】&#10;有形固定資産減価償却率"/>
        <xdr:cNvSpPr txBox="1"/>
      </xdr:nvSpPr>
      <xdr:spPr>
        <a:xfrm>
          <a:off x="15266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413" name="n_2mainValue【一般廃棄物処理施設】&#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37" name="直線コネクタ 436"/>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38"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39" name="直線コネクタ 438"/>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0"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1" name="直線コネクタ 440"/>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442" name="【一般廃棄物処理施設】&#10;一人当たり有形固定資産（償却資産）額平均値テキスト"/>
        <xdr:cNvSpPr txBox="1"/>
      </xdr:nvSpPr>
      <xdr:spPr>
        <a:xfrm>
          <a:off x="22199600" y="6581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3" name="フローチャート: 判断 442"/>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4" name="フローチャート: 判断 443"/>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445" name="フローチャート: 判断 444"/>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446" name="フローチャート: 判断 445"/>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87895</xdr:rowOff>
    </xdr:from>
    <xdr:to>
      <xdr:col>116</xdr:col>
      <xdr:colOff>114300</xdr:colOff>
      <xdr:row>40</xdr:row>
      <xdr:rowOff>18045</xdr:rowOff>
    </xdr:to>
    <xdr:sp macro="" textlink="">
      <xdr:nvSpPr>
        <xdr:cNvPr id="452" name="楕円 451"/>
        <xdr:cNvSpPr/>
      </xdr:nvSpPr>
      <xdr:spPr>
        <a:xfrm>
          <a:off x="22110700" y="67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66322</xdr:rowOff>
    </xdr:from>
    <xdr:ext cx="599010" cy="259045"/>
    <xdr:sp macro="" textlink="">
      <xdr:nvSpPr>
        <xdr:cNvPr id="453" name="【一般廃棄物処理施設】&#10;一人当たり有形固定資産（償却資産）額該当値テキスト"/>
        <xdr:cNvSpPr txBox="1"/>
      </xdr:nvSpPr>
      <xdr:spPr>
        <a:xfrm>
          <a:off x="22199600" y="675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79608</xdr:rowOff>
    </xdr:from>
    <xdr:to>
      <xdr:col>112</xdr:col>
      <xdr:colOff>38100</xdr:colOff>
      <xdr:row>42</xdr:row>
      <xdr:rowOff>9758</xdr:rowOff>
    </xdr:to>
    <xdr:sp macro="" textlink="">
      <xdr:nvSpPr>
        <xdr:cNvPr id="454" name="楕円 453"/>
        <xdr:cNvSpPr/>
      </xdr:nvSpPr>
      <xdr:spPr>
        <a:xfrm>
          <a:off x="21272500" y="71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138695</xdr:rowOff>
    </xdr:from>
    <xdr:to>
      <xdr:col>116</xdr:col>
      <xdr:colOff>63500</xdr:colOff>
      <xdr:row>41</xdr:row>
      <xdr:rowOff>130408</xdr:rowOff>
    </xdr:to>
    <xdr:cxnSp macro="">
      <xdr:nvCxnSpPr>
        <xdr:cNvPr id="455" name="直線コネクタ 454"/>
        <xdr:cNvCxnSpPr/>
      </xdr:nvCxnSpPr>
      <xdr:spPr>
        <a:xfrm flipV="1">
          <a:off x="21323300" y="6825245"/>
          <a:ext cx="838200" cy="3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143442</xdr:rowOff>
    </xdr:from>
    <xdr:to>
      <xdr:col>107</xdr:col>
      <xdr:colOff>101600</xdr:colOff>
      <xdr:row>42</xdr:row>
      <xdr:rowOff>73592</xdr:rowOff>
    </xdr:to>
    <xdr:sp macro="" textlink="">
      <xdr:nvSpPr>
        <xdr:cNvPr id="456" name="楕円 455"/>
        <xdr:cNvSpPr/>
      </xdr:nvSpPr>
      <xdr:spPr>
        <a:xfrm>
          <a:off x="20383500" y="7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130408</xdr:rowOff>
    </xdr:from>
    <xdr:to>
      <xdr:col>111</xdr:col>
      <xdr:colOff>177800</xdr:colOff>
      <xdr:row>42</xdr:row>
      <xdr:rowOff>22792</xdr:rowOff>
    </xdr:to>
    <xdr:cxnSp macro="">
      <xdr:nvCxnSpPr>
        <xdr:cNvPr id="457" name="直線コネクタ 456"/>
        <xdr:cNvCxnSpPr/>
      </xdr:nvCxnSpPr>
      <xdr:spPr>
        <a:xfrm flipV="1">
          <a:off x="20434300" y="7159858"/>
          <a:ext cx="8890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73846</xdr:rowOff>
    </xdr:from>
    <xdr:ext cx="534377" cy="259045"/>
    <xdr:sp macro="" textlink="">
      <xdr:nvSpPr>
        <xdr:cNvPr id="458" name="n_1aveValue【一般廃棄物処理施設】&#10;一人当たり有形固定資産（償却資産）額"/>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45789</xdr:rowOff>
    </xdr:from>
    <xdr:ext cx="599010" cy="259045"/>
    <xdr:sp macro="" textlink="">
      <xdr:nvSpPr>
        <xdr:cNvPr id="459"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460"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885</xdr:rowOff>
    </xdr:from>
    <xdr:ext cx="534377" cy="259045"/>
    <xdr:sp macro="" textlink="">
      <xdr:nvSpPr>
        <xdr:cNvPr id="461" name="n_1mainValue【一般廃棄物処理施設】&#10;一人当たり有形固定資産（償却資産）額"/>
        <xdr:cNvSpPr txBox="1"/>
      </xdr:nvSpPr>
      <xdr:spPr>
        <a:xfrm>
          <a:off x="21043411" y="72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64719</xdr:rowOff>
    </xdr:from>
    <xdr:ext cx="469744" cy="259045"/>
    <xdr:sp macro="" textlink="">
      <xdr:nvSpPr>
        <xdr:cNvPr id="462" name="n_2mainValue【一般廃棄物処理施設】&#10;一人当たり有形固定資産（償却資産）額"/>
        <xdr:cNvSpPr txBox="1"/>
      </xdr:nvSpPr>
      <xdr:spPr>
        <a:xfrm>
          <a:off x="20199428" y="7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85" name="直線コネクタ 484"/>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86"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87" name="直線コネクタ 486"/>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88"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89" name="直線コネクタ 488"/>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490"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1" name="フローチャート: 判断 490"/>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2" name="フローチャート: 判断 491"/>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93" name="フローチャート: 判断 492"/>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494" name="フローチャート: 判断 493"/>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500" name="楕円 499"/>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160799</xdr:rowOff>
    </xdr:from>
    <xdr:ext cx="405111" cy="259045"/>
    <xdr:sp macro="" textlink="">
      <xdr:nvSpPr>
        <xdr:cNvPr id="501" name="【保健センター・保健所】&#10;有形固定資産減価償却率該当値テキスト"/>
        <xdr:cNvSpPr txBox="1"/>
      </xdr:nvSpPr>
      <xdr:spPr>
        <a:xfrm>
          <a:off x="16357600"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58928</xdr:rowOff>
    </xdr:from>
    <xdr:to>
      <xdr:col>81</xdr:col>
      <xdr:colOff>101600</xdr:colOff>
      <xdr:row>61</xdr:row>
      <xdr:rowOff>160528</xdr:rowOff>
    </xdr:to>
    <xdr:sp macro="" textlink="">
      <xdr:nvSpPr>
        <xdr:cNvPr id="502" name="楕円 501"/>
        <xdr:cNvSpPr/>
      </xdr:nvSpPr>
      <xdr:spPr>
        <a:xfrm>
          <a:off x="1543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61722</xdr:rowOff>
    </xdr:from>
    <xdr:to>
      <xdr:col>85</xdr:col>
      <xdr:colOff>127000</xdr:colOff>
      <xdr:row>61</xdr:row>
      <xdr:rowOff>109728</xdr:rowOff>
    </xdr:to>
    <xdr:cxnSp macro="">
      <xdr:nvCxnSpPr>
        <xdr:cNvPr id="503" name="直線コネクタ 502"/>
        <xdr:cNvCxnSpPr/>
      </xdr:nvCxnSpPr>
      <xdr:spPr>
        <a:xfrm flipV="1">
          <a:off x="15481300" y="105201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102362</xdr:rowOff>
    </xdr:from>
    <xdr:to>
      <xdr:col>76</xdr:col>
      <xdr:colOff>165100</xdr:colOff>
      <xdr:row>62</xdr:row>
      <xdr:rowOff>32512</xdr:rowOff>
    </xdr:to>
    <xdr:sp macro="" textlink="">
      <xdr:nvSpPr>
        <xdr:cNvPr id="504" name="楕円 503"/>
        <xdr:cNvSpPr/>
      </xdr:nvSpPr>
      <xdr:spPr>
        <a:xfrm>
          <a:off x="14541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109728</xdr:rowOff>
    </xdr:from>
    <xdr:to>
      <xdr:col>81</xdr:col>
      <xdr:colOff>50800</xdr:colOff>
      <xdr:row>61</xdr:row>
      <xdr:rowOff>153162</xdr:rowOff>
    </xdr:to>
    <xdr:cxnSp macro="">
      <xdr:nvCxnSpPr>
        <xdr:cNvPr id="505" name="直線コネクタ 504"/>
        <xdr:cNvCxnSpPr/>
      </xdr:nvCxnSpPr>
      <xdr:spPr>
        <a:xfrm flipV="1">
          <a:off x="145923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506" name="楕円 505"/>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153162</xdr:rowOff>
    </xdr:from>
    <xdr:to>
      <xdr:col>76</xdr:col>
      <xdr:colOff>114300</xdr:colOff>
      <xdr:row>62</xdr:row>
      <xdr:rowOff>27432</xdr:rowOff>
    </xdr:to>
    <xdr:cxnSp macro="">
      <xdr:nvCxnSpPr>
        <xdr:cNvPr id="507" name="直線コネクタ 506"/>
        <xdr:cNvCxnSpPr/>
      </xdr:nvCxnSpPr>
      <xdr:spPr>
        <a:xfrm flipV="1">
          <a:off x="13703300" y="10611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508"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509"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510"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151655</xdr:rowOff>
    </xdr:from>
    <xdr:ext cx="405111" cy="259045"/>
    <xdr:sp macro="" textlink="">
      <xdr:nvSpPr>
        <xdr:cNvPr id="511" name="n_1mainValue【保健センター・保健所】&#10;有形固定資産減価償却率"/>
        <xdr:cNvSpPr txBox="1"/>
      </xdr:nvSpPr>
      <xdr:spPr>
        <a:xfrm>
          <a:off x="15266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23639</xdr:rowOff>
    </xdr:from>
    <xdr:ext cx="405111" cy="259045"/>
    <xdr:sp macro="" textlink="">
      <xdr:nvSpPr>
        <xdr:cNvPr id="512" name="n_2mainValue【保健センター・保健所】&#10;有形固定資産減価償却率"/>
        <xdr:cNvSpPr txBox="1"/>
      </xdr:nvSpPr>
      <xdr:spPr>
        <a:xfrm>
          <a:off x="14389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513" name="n_3mainValue【保健センター・保健所】&#10;有形固定資産減価償却率"/>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37" name="直線コネクタ 536"/>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3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39" name="直線コネクタ 53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1" name="直線コネクタ 54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4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3" name="フローチャート: 判断 54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4" name="フローチャート: 判断 54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45" name="フローチャート: 判断 544"/>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46" name="フローチャート: 判断 545"/>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33020</xdr:rowOff>
    </xdr:from>
    <xdr:to>
      <xdr:col>116</xdr:col>
      <xdr:colOff>114300</xdr:colOff>
      <xdr:row>61</xdr:row>
      <xdr:rowOff>134620</xdr:rowOff>
    </xdr:to>
    <xdr:sp macro="" textlink="">
      <xdr:nvSpPr>
        <xdr:cNvPr id="552" name="楕円 551"/>
        <xdr:cNvSpPr/>
      </xdr:nvSpPr>
      <xdr:spPr>
        <a:xfrm>
          <a:off x="22110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55897</xdr:rowOff>
    </xdr:from>
    <xdr:ext cx="469744" cy="259045"/>
    <xdr:sp macro="" textlink="">
      <xdr:nvSpPr>
        <xdr:cNvPr id="553" name="【保健センター・保健所】&#10;一人当たり面積該当値テキスト"/>
        <xdr:cNvSpPr txBox="1"/>
      </xdr:nvSpPr>
      <xdr:spPr>
        <a:xfrm>
          <a:off x="22199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554" name="楕円 553"/>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83820</xdr:rowOff>
    </xdr:from>
    <xdr:to>
      <xdr:col>116</xdr:col>
      <xdr:colOff>63500</xdr:colOff>
      <xdr:row>61</xdr:row>
      <xdr:rowOff>87630</xdr:rowOff>
    </xdr:to>
    <xdr:cxnSp macro="">
      <xdr:nvCxnSpPr>
        <xdr:cNvPr id="555" name="直線コネクタ 554"/>
        <xdr:cNvCxnSpPr/>
      </xdr:nvCxnSpPr>
      <xdr:spPr>
        <a:xfrm flipV="1">
          <a:off x="21323300" y="1054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40640</xdr:rowOff>
    </xdr:from>
    <xdr:to>
      <xdr:col>107</xdr:col>
      <xdr:colOff>101600</xdr:colOff>
      <xdr:row>61</xdr:row>
      <xdr:rowOff>142240</xdr:rowOff>
    </xdr:to>
    <xdr:sp macro="" textlink="">
      <xdr:nvSpPr>
        <xdr:cNvPr id="556" name="楕円 555"/>
        <xdr:cNvSpPr/>
      </xdr:nvSpPr>
      <xdr:spPr>
        <a:xfrm>
          <a:off x="2038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91440</xdr:rowOff>
    </xdr:to>
    <xdr:cxnSp macro="">
      <xdr:nvCxnSpPr>
        <xdr:cNvPr id="557" name="直線コネクタ 556"/>
        <xdr:cNvCxnSpPr/>
      </xdr:nvCxnSpPr>
      <xdr:spPr>
        <a:xfrm flipV="1">
          <a:off x="20434300" y="1054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58" name="楕円 557"/>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91440</xdr:rowOff>
    </xdr:from>
    <xdr:to>
      <xdr:col>107</xdr:col>
      <xdr:colOff>50800</xdr:colOff>
      <xdr:row>61</xdr:row>
      <xdr:rowOff>99060</xdr:rowOff>
    </xdr:to>
    <xdr:cxnSp macro="">
      <xdr:nvCxnSpPr>
        <xdr:cNvPr id="559" name="直線コネクタ 558"/>
        <xdr:cNvCxnSpPr/>
      </xdr:nvCxnSpPr>
      <xdr:spPr>
        <a:xfrm flipV="1">
          <a:off x="19545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560" name="n_1aveValue【保健センター・保健所】&#10;一人当たり面積"/>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561" name="n_2ave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562"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563" name="n_1mainValue【保健センター・保健所】&#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64" name="n_2main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65" name="n_3main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1" name="直線コネクタ 590"/>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2"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3" name="直線コネクタ 59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94"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5" name="直線コネクタ 59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596"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97" name="フローチャート: 判断 596"/>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98" name="フローチャート: 判断 597"/>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99" name="フローチャート: 判断 598"/>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00" name="フローチャート: 判断 599"/>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06" name="楕円 605"/>
        <xdr:cNvSpPr/>
      </xdr:nvSpPr>
      <xdr:spPr>
        <a:xfrm>
          <a:off x="16268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120848</xdr:rowOff>
    </xdr:from>
    <xdr:ext cx="405111" cy="259045"/>
    <xdr:sp macro="" textlink="">
      <xdr:nvSpPr>
        <xdr:cNvPr id="607" name="【消防施設】&#10;有形固定資産減価償却率該当値テキスト"/>
        <xdr:cNvSpPr txBox="1"/>
      </xdr:nvSpPr>
      <xdr:spPr>
        <a:xfrm>
          <a:off x="16357600"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608" name="楕円 607"/>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21771</xdr:rowOff>
    </xdr:from>
    <xdr:to>
      <xdr:col>85</xdr:col>
      <xdr:colOff>127000</xdr:colOff>
      <xdr:row>83</xdr:row>
      <xdr:rowOff>57694</xdr:rowOff>
    </xdr:to>
    <xdr:cxnSp macro="">
      <xdr:nvCxnSpPr>
        <xdr:cNvPr id="609" name="直線コネクタ 608"/>
        <xdr:cNvCxnSpPr/>
      </xdr:nvCxnSpPr>
      <xdr:spPr>
        <a:xfrm flipV="1">
          <a:off x="15481300" y="142521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610" name="楕円 609"/>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57694</xdr:rowOff>
    </xdr:from>
    <xdr:to>
      <xdr:col>81</xdr:col>
      <xdr:colOff>50800</xdr:colOff>
      <xdr:row>83</xdr:row>
      <xdr:rowOff>100149</xdr:rowOff>
    </xdr:to>
    <xdr:cxnSp macro="">
      <xdr:nvCxnSpPr>
        <xdr:cNvPr id="611" name="直線コネクタ 610"/>
        <xdr:cNvCxnSpPr/>
      </xdr:nvCxnSpPr>
      <xdr:spPr>
        <a:xfrm flipV="1">
          <a:off x="14592300" y="142880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12" name="楕円 611"/>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83</xdr:row>
      <xdr:rowOff>100149</xdr:rowOff>
    </xdr:to>
    <xdr:cxnSp macro="">
      <xdr:nvCxnSpPr>
        <xdr:cNvPr id="613" name="直線コネクタ 612"/>
        <xdr:cNvCxnSpPr/>
      </xdr:nvCxnSpPr>
      <xdr:spPr>
        <a:xfrm>
          <a:off x="13703300" y="14097000"/>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103795</xdr:rowOff>
    </xdr:from>
    <xdr:ext cx="405111" cy="259045"/>
    <xdr:sp macro="" textlink="">
      <xdr:nvSpPr>
        <xdr:cNvPr id="614"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15"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616"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617" name="n_1mainValue【消防施設】&#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618" name="n_2mainValue【消防施設】&#10;有形固定資産減価償却率"/>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80027</xdr:rowOff>
    </xdr:from>
    <xdr:ext cx="405111" cy="259045"/>
    <xdr:sp macro="" textlink="">
      <xdr:nvSpPr>
        <xdr:cNvPr id="619" name="n_3mainValue【消防施設】&#10;有形固定資産減価償却率"/>
        <xdr:cNvSpPr txBox="1"/>
      </xdr:nvSpPr>
      <xdr:spPr>
        <a:xfrm>
          <a:off x="13500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41" name="直線コネクタ 640"/>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42"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3" name="直線コネクタ 642"/>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44"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45" name="直線コネクタ 644"/>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6"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7" name="フローチャート: 判断 646"/>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48" name="フローチャート: 判断 647"/>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49" name="フローチャート: 判断 648"/>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50" name="フローチャート: 判断 649"/>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656" name="楕円 655"/>
        <xdr:cNvSpPr/>
      </xdr:nvSpPr>
      <xdr:spPr>
        <a:xfrm>
          <a:off x="22110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82314</xdr:rowOff>
    </xdr:from>
    <xdr:ext cx="469744" cy="259045"/>
    <xdr:sp macro="" textlink="">
      <xdr:nvSpPr>
        <xdr:cNvPr id="657" name="【消防施設】&#10;一人当たり面積該当値テキスト"/>
        <xdr:cNvSpPr txBox="1"/>
      </xdr:nvSpPr>
      <xdr:spPr>
        <a:xfrm>
          <a:off x="22199600"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58" name="楕円 657"/>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84</xdr:row>
      <xdr:rowOff>156972</xdr:rowOff>
    </xdr:to>
    <xdr:cxnSp macro="">
      <xdr:nvCxnSpPr>
        <xdr:cNvPr id="659" name="直線コネクタ 658"/>
        <xdr:cNvCxnSpPr/>
      </xdr:nvCxnSpPr>
      <xdr:spPr>
        <a:xfrm flipV="1">
          <a:off x="21323300" y="145564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108458</xdr:rowOff>
    </xdr:from>
    <xdr:to>
      <xdr:col>107</xdr:col>
      <xdr:colOff>101600</xdr:colOff>
      <xdr:row>85</xdr:row>
      <xdr:rowOff>38608</xdr:rowOff>
    </xdr:to>
    <xdr:sp macro="" textlink="">
      <xdr:nvSpPr>
        <xdr:cNvPr id="660" name="楕円 659"/>
        <xdr:cNvSpPr/>
      </xdr:nvSpPr>
      <xdr:spPr>
        <a:xfrm>
          <a:off x="20383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159258</xdr:rowOff>
    </xdr:to>
    <xdr:cxnSp macro="">
      <xdr:nvCxnSpPr>
        <xdr:cNvPr id="661" name="直線コネクタ 660"/>
        <xdr:cNvCxnSpPr/>
      </xdr:nvCxnSpPr>
      <xdr:spPr>
        <a:xfrm flipV="1">
          <a:off x="20434300" y="1455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154178</xdr:rowOff>
    </xdr:from>
    <xdr:to>
      <xdr:col>102</xdr:col>
      <xdr:colOff>165100</xdr:colOff>
      <xdr:row>85</xdr:row>
      <xdr:rowOff>84328</xdr:rowOff>
    </xdr:to>
    <xdr:sp macro="" textlink="">
      <xdr:nvSpPr>
        <xdr:cNvPr id="662" name="楕円 661"/>
        <xdr:cNvSpPr/>
      </xdr:nvSpPr>
      <xdr:spPr>
        <a:xfrm>
          <a:off x="19494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159258</xdr:rowOff>
    </xdr:from>
    <xdr:to>
      <xdr:col>107</xdr:col>
      <xdr:colOff>50800</xdr:colOff>
      <xdr:row>85</xdr:row>
      <xdr:rowOff>33528</xdr:rowOff>
    </xdr:to>
    <xdr:cxnSp macro="">
      <xdr:nvCxnSpPr>
        <xdr:cNvPr id="663" name="直線コネクタ 662"/>
        <xdr:cNvCxnSpPr/>
      </xdr:nvCxnSpPr>
      <xdr:spPr>
        <a:xfrm flipV="1">
          <a:off x="19545300" y="145610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664"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65"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66"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67"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29735</xdr:rowOff>
    </xdr:from>
    <xdr:ext cx="469744" cy="259045"/>
    <xdr:sp macro="" textlink="">
      <xdr:nvSpPr>
        <xdr:cNvPr id="668" name="n_2mainValue【消防施設】&#10;一人当たり面積"/>
        <xdr:cNvSpPr txBox="1"/>
      </xdr:nvSpPr>
      <xdr:spPr>
        <a:xfrm>
          <a:off x="201994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75455</xdr:rowOff>
    </xdr:from>
    <xdr:ext cx="469744" cy="259045"/>
    <xdr:sp macro="" textlink="">
      <xdr:nvSpPr>
        <xdr:cNvPr id="669" name="n_3mainValue【消防施設】&#10;一人当たり面積"/>
        <xdr:cNvSpPr txBox="1"/>
      </xdr:nvSpPr>
      <xdr:spPr>
        <a:xfrm>
          <a:off x="19310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0" name="直線コネクタ 6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1" name="テキスト ボックス 68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2" name="直線コネクタ 6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3" name="テキスト ボックス 6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4" name="直線コネクタ 6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5" name="テキスト ボックス 6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6" name="直線コネクタ 6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7" name="テキスト ボックス 6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8" name="直線コネクタ 6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9" name="テキスト ボックス 6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0" name="直線コネクタ 6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1" name="テキスト ボックス 69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95" name="直線コネクタ 694"/>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9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97" name="直線コネクタ 69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98"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99" name="直線コネクタ 698"/>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00"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01" name="フローチャート: 判断 700"/>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02" name="フローチャート: 判断 701"/>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03" name="フローチャート: 判断 702"/>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04" name="フローチャート: 判断 703"/>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710" name="楕円 709"/>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711" name="【庁舎】&#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712" name="楕円 711"/>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128451</xdr:rowOff>
    </xdr:from>
    <xdr:to>
      <xdr:col>85</xdr:col>
      <xdr:colOff>127000</xdr:colOff>
      <xdr:row>101</xdr:row>
      <xdr:rowOff>161108</xdr:rowOff>
    </xdr:to>
    <xdr:cxnSp macro="">
      <xdr:nvCxnSpPr>
        <xdr:cNvPr id="713" name="直線コネクタ 712"/>
        <xdr:cNvCxnSpPr/>
      </xdr:nvCxnSpPr>
      <xdr:spPr>
        <a:xfrm flipV="1">
          <a:off x="15481300" y="174449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144599</xdr:rowOff>
    </xdr:from>
    <xdr:to>
      <xdr:col>76</xdr:col>
      <xdr:colOff>165100</xdr:colOff>
      <xdr:row>102</xdr:row>
      <xdr:rowOff>74749</xdr:rowOff>
    </xdr:to>
    <xdr:sp macro="" textlink="">
      <xdr:nvSpPr>
        <xdr:cNvPr id="714" name="楕円 713"/>
        <xdr:cNvSpPr/>
      </xdr:nvSpPr>
      <xdr:spPr>
        <a:xfrm>
          <a:off x="1454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102</xdr:row>
      <xdr:rowOff>23949</xdr:rowOff>
    </xdr:to>
    <xdr:cxnSp macro="">
      <xdr:nvCxnSpPr>
        <xdr:cNvPr id="715" name="直線コネクタ 714"/>
        <xdr:cNvCxnSpPr/>
      </xdr:nvCxnSpPr>
      <xdr:spPr>
        <a:xfrm flipV="1">
          <a:off x="14592300" y="174775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164193</xdr:rowOff>
    </xdr:from>
    <xdr:to>
      <xdr:col>72</xdr:col>
      <xdr:colOff>38100</xdr:colOff>
      <xdr:row>102</xdr:row>
      <xdr:rowOff>94343</xdr:rowOff>
    </xdr:to>
    <xdr:sp macro="" textlink="">
      <xdr:nvSpPr>
        <xdr:cNvPr id="716" name="楕円 715"/>
        <xdr:cNvSpPr/>
      </xdr:nvSpPr>
      <xdr:spPr>
        <a:xfrm>
          <a:off x="13652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102</xdr:row>
      <xdr:rowOff>43543</xdr:rowOff>
    </xdr:to>
    <xdr:cxnSp macro="">
      <xdr:nvCxnSpPr>
        <xdr:cNvPr id="717" name="直線コネクタ 716"/>
        <xdr:cNvCxnSpPr/>
      </xdr:nvCxnSpPr>
      <xdr:spPr>
        <a:xfrm flipV="1">
          <a:off x="13703300" y="175118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718"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719"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720" name="n_3aveValue【庁舎】&#10;有形固定資産減価償却率"/>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56985</xdr:rowOff>
    </xdr:from>
    <xdr:ext cx="405111" cy="259045"/>
    <xdr:sp macro="" textlink="">
      <xdr:nvSpPr>
        <xdr:cNvPr id="721" name="n_1mainValue【庁舎】&#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91276</xdr:rowOff>
    </xdr:from>
    <xdr:ext cx="405111" cy="259045"/>
    <xdr:sp macro="" textlink="">
      <xdr:nvSpPr>
        <xdr:cNvPr id="722" name="n_2mainValue【庁舎】&#10;有形固定資産減価償却率"/>
        <xdr:cNvSpPr txBox="1"/>
      </xdr:nvSpPr>
      <xdr:spPr>
        <a:xfrm>
          <a:off x="14389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110870</xdr:rowOff>
    </xdr:from>
    <xdr:ext cx="405111" cy="259045"/>
    <xdr:sp macro="" textlink="">
      <xdr:nvSpPr>
        <xdr:cNvPr id="723" name="n_3mainValue【庁舎】&#10;有形固定資産減価償却率"/>
        <xdr:cNvSpPr txBox="1"/>
      </xdr:nvSpPr>
      <xdr:spPr>
        <a:xfrm>
          <a:off x="135007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49" name="直線コネクタ 748"/>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50"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51" name="直線コネクタ 750"/>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52"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53" name="直線コネクタ 752"/>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754"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55" name="フローチャート: 判断 754"/>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56" name="フローチャート: 判断 755"/>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57" name="フローチャート: 判断 756"/>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758" name="フローチャート: 判断 757"/>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764" name="楕円 763"/>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56078</xdr:rowOff>
    </xdr:from>
    <xdr:ext cx="469744" cy="259045"/>
    <xdr:sp macro="" textlink="">
      <xdr:nvSpPr>
        <xdr:cNvPr id="765" name="【庁舎】&#10;一人当たり面積該当値テキスト"/>
        <xdr:cNvSpPr txBox="1"/>
      </xdr:nvSpPr>
      <xdr:spPr>
        <a:xfrm>
          <a:off x="22199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66" name="楕円 765"/>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133350</xdr:rowOff>
    </xdr:to>
    <xdr:cxnSp macro="">
      <xdr:nvCxnSpPr>
        <xdr:cNvPr id="767" name="直線コネクタ 766"/>
        <xdr:cNvCxnSpPr/>
      </xdr:nvCxnSpPr>
      <xdr:spPr>
        <a:xfrm flipV="1">
          <a:off x="21323300" y="1830215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768" name="楕円 767"/>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134982</xdr:rowOff>
    </xdr:to>
    <xdr:cxnSp macro="">
      <xdr:nvCxnSpPr>
        <xdr:cNvPr id="769" name="直線コネクタ 768"/>
        <xdr:cNvCxnSpPr/>
      </xdr:nvCxnSpPr>
      <xdr:spPr>
        <a:xfrm flipV="1">
          <a:off x="20434300" y="183070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70" name="楕円 769"/>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167639</xdr:rowOff>
    </xdr:to>
    <xdr:cxnSp macro="">
      <xdr:nvCxnSpPr>
        <xdr:cNvPr id="771" name="直線コネクタ 770"/>
        <xdr:cNvCxnSpPr/>
      </xdr:nvCxnSpPr>
      <xdr:spPr>
        <a:xfrm flipV="1">
          <a:off x="19545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772"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73"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774"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75" name="n_1mainValue【庁舎】&#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76"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7" name="n_3mainValue【庁舎】&#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福祉施設、消防施設は、ほぼ横ばいの数値で推移している。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一般廃棄物処理施設に</a:t>
          </a:r>
          <a:r>
            <a:rPr kumimoji="1" lang="ja-JP" altLang="en-US" sz="1100">
              <a:solidFill>
                <a:schemeClr val="dk1"/>
              </a:solidFill>
              <a:effectLst/>
              <a:latin typeface="+mn-lt"/>
              <a:ea typeface="+mn-ea"/>
              <a:cs typeface="+mn-cs"/>
            </a:rPr>
            <a:t>ついては、広域連合のゴミ処理施設の新築に伴い、前年度と比較して</a:t>
          </a:r>
          <a:r>
            <a:rPr kumimoji="1" lang="en-US" altLang="ja-JP" sz="1100">
              <a:solidFill>
                <a:schemeClr val="dk1"/>
              </a:solidFill>
              <a:effectLst/>
              <a:latin typeface="+mn-lt"/>
              <a:ea typeface="+mn-ea"/>
              <a:cs typeface="+mn-cs"/>
            </a:rPr>
            <a:t>63.8</a:t>
          </a:r>
          <a:r>
            <a:rPr kumimoji="1" lang="ja-JP" altLang="en-US" sz="1100">
              <a:solidFill>
                <a:schemeClr val="dk1"/>
              </a:solidFill>
              <a:effectLst/>
              <a:latin typeface="+mn-lt"/>
              <a:ea typeface="+mn-ea"/>
              <a:cs typeface="+mn-cs"/>
            </a:rPr>
            <a:t>％と大幅に数値が減少している。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％と</a:t>
          </a:r>
          <a:r>
            <a:rPr kumimoji="1" lang="ja-JP" altLang="ja-JP" sz="1100" i="0">
              <a:solidFill>
                <a:schemeClr val="dk1"/>
              </a:solidFill>
              <a:effectLst/>
              <a:latin typeface="+mn-lt"/>
              <a:ea typeface="+mn-ea"/>
              <a:cs typeface="+mn-cs"/>
            </a:rPr>
            <a:t>大幅に数値が上回っている。要因としては昭和</a:t>
          </a:r>
          <a:r>
            <a:rPr kumimoji="1" lang="en-US" altLang="ja-JP" sz="1100" i="0">
              <a:solidFill>
                <a:schemeClr val="dk1"/>
              </a:solidFill>
              <a:effectLst/>
              <a:latin typeface="+mn-lt"/>
              <a:ea typeface="+mn-ea"/>
              <a:cs typeface="+mn-cs"/>
            </a:rPr>
            <a:t>20</a:t>
          </a:r>
          <a:r>
            <a:rPr kumimoji="1" lang="ja-JP" altLang="ja-JP" sz="1100" i="0">
              <a:solidFill>
                <a:schemeClr val="dk1"/>
              </a:solidFill>
              <a:effectLst/>
              <a:latin typeface="+mn-lt"/>
              <a:ea typeface="+mn-ea"/>
              <a:cs typeface="+mn-cs"/>
            </a:rPr>
            <a:t>年代に建設され、減価償却が終了している建物や昭和</a:t>
          </a:r>
          <a:r>
            <a:rPr kumimoji="1" lang="en-US" altLang="ja-JP" sz="1100" i="0">
              <a:solidFill>
                <a:schemeClr val="dk1"/>
              </a:solidFill>
              <a:effectLst/>
              <a:latin typeface="+mn-lt"/>
              <a:ea typeface="+mn-ea"/>
              <a:cs typeface="+mn-cs"/>
            </a:rPr>
            <a:t>50</a:t>
          </a:r>
          <a:r>
            <a:rPr kumimoji="1" lang="ja-JP" altLang="ja-JP" sz="1100" i="0">
              <a:solidFill>
                <a:schemeClr val="dk1"/>
              </a:solidFill>
              <a:effectLst/>
              <a:latin typeface="+mn-lt"/>
              <a:ea typeface="+mn-ea"/>
              <a:cs typeface="+mn-cs"/>
            </a:rPr>
            <a:t>年代に建設され著しく経年した施設の老朽化が進んでいることが挙げられる。</a:t>
          </a:r>
          <a:endParaRPr lang="ja-JP" altLang="ja-JP" sz="1400" i="0">
            <a:effectLst/>
          </a:endParaRPr>
        </a:p>
        <a:p>
          <a:r>
            <a:rPr kumimoji="1" lang="ja-JP" altLang="ja-JP" sz="1100" i="0">
              <a:solidFill>
                <a:schemeClr val="dk1"/>
              </a:solidFill>
              <a:effectLst/>
              <a:latin typeface="+mn-lt"/>
              <a:ea typeface="+mn-ea"/>
              <a:cs typeface="+mn-cs"/>
            </a:rPr>
            <a:t>保健センターについては類似団体と比較して</a:t>
          </a:r>
          <a:r>
            <a:rPr kumimoji="1" lang="en-US" altLang="ja-JP" sz="1100" i="0">
              <a:solidFill>
                <a:schemeClr val="dk1"/>
              </a:solidFill>
              <a:effectLst/>
              <a:latin typeface="+mn-lt"/>
              <a:ea typeface="+mn-ea"/>
              <a:cs typeface="+mn-cs"/>
            </a:rPr>
            <a:t>7.8</a:t>
          </a:r>
          <a:r>
            <a:rPr kumimoji="1" lang="ja-JP" altLang="ja-JP" sz="1100" i="0">
              <a:solidFill>
                <a:schemeClr val="dk1"/>
              </a:solidFill>
              <a:effectLst/>
              <a:latin typeface="+mn-lt"/>
              <a:ea typeface="+mn-ea"/>
              <a:cs typeface="+mn-cs"/>
            </a:rPr>
            <a:t>％下回っている。要因としては平成</a:t>
          </a:r>
          <a:r>
            <a:rPr kumimoji="1" lang="en-US" altLang="ja-JP" sz="1100" i="0">
              <a:solidFill>
                <a:schemeClr val="dk1"/>
              </a:solidFill>
              <a:effectLst/>
              <a:latin typeface="+mn-lt"/>
              <a:ea typeface="+mn-ea"/>
              <a:cs typeface="+mn-cs"/>
            </a:rPr>
            <a:t>11</a:t>
          </a:r>
          <a:r>
            <a:rPr kumimoji="1" lang="ja-JP" altLang="ja-JP" sz="1100" i="0">
              <a:solidFill>
                <a:schemeClr val="dk1"/>
              </a:solidFill>
              <a:effectLst/>
              <a:latin typeface="+mn-lt"/>
              <a:ea typeface="+mn-ea"/>
              <a:cs typeface="+mn-cs"/>
            </a:rPr>
            <a:t>年に建設した保健センターの減価償却</a:t>
          </a:r>
          <a:r>
            <a:rPr kumimoji="1" lang="ja-JP" altLang="ja-JP" sz="1100">
              <a:solidFill>
                <a:schemeClr val="dk1"/>
              </a:solidFill>
              <a:effectLst/>
              <a:latin typeface="+mn-lt"/>
              <a:ea typeface="+mn-ea"/>
              <a:cs typeface="+mn-cs"/>
            </a:rPr>
            <a:t>残存年数が確保されていることが挙げられる。</a:t>
          </a:r>
          <a:endParaRPr lang="ja-JP" altLang="ja-JP" sz="1400">
            <a:effectLst/>
          </a:endParaRPr>
        </a:p>
        <a:p>
          <a:r>
            <a:rPr kumimoji="1" lang="ja-JP" altLang="ja-JP" sz="1100">
              <a:solidFill>
                <a:schemeClr val="dk1"/>
              </a:solidFill>
              <a:effectLst/>
              <a:latin typeface="+mn-lt"/>
              <a:ea typeface="+mn-ea"/>
              <a:cs typeface="+mn-cs"/>
            </a:rPr>
            <a:t>体育館については類似団体と比較し</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年代に建設された町民体育館、昭和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年代に建設された社会体育館の減価償却の残存年数が短く、老朽化が進んでいることが挙げられる。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庁舎については類似団体と比較し</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年代に建設された役場庁舎の減価償却の残存年数が短く、老朽化が進んでいることが挙げられる。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長引く地方の景気低迷により税収が減収傾向にあるなか個人・法人住民税や固定資産税が増加したことにより対前年比において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の増、類似団体平均値</a:t>
          </a:r>
          <a:r>
            <a:rPr kumimoji="1" lang="ja-JP" altLang="en-US"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髙い</a:t>
          </a:r>
          <a:r>
            <a:rPr kumimoji="1" lang="ja-JP" altLang="ja-JP" sz="1100">
              <a:solidFill>
                <a:schemeClr val="dk1"/>
              </a:solidFill>
              <a:effectLst/>
              <a:latin typeface="+mn-lt"/>
              <a:ea typeface="+mn-ea"/>
              <a:cs typeface="+mn-cs"/>
            </a:rPr>
            <a:t>数値であった。今後も職員の適正配置による人件費の抑制、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1"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3" name="テキスト ボックス 92"/>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5" name="テキスト ボックス 94"/>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7" name="テキスト ボックス 96"/>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類似団体平均を大きく下回っており対前年比において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の減となった。</a:t>
          </a:r>
          <a:r>
            <a:rPr lang="ja-JP" altLang="ja-JP" sz="1100">
              <a:solidFill>
                <a:schemeClr val="dk1"/>
              </a:solidFill>
              <a:effectLst/>
              <a:latin typeface="+mn-lt"/>
              <a:ea typeface="+mn-ea"/>
              <a:cs typeface="+mn-cs"/>
            </a:rPr>
            <a:t>主な要因としては、補助費のうち</a:t>
          </a:r>
          <a:r>
            <a:rPr lang="ja-JP" altLang="en-US" sz="1100">
              <a:solidFill>
                <a:schemeClr val="dk1"/>
              </a:solidFill>
              <a:effectLst/>
              <a:latin typeface="+mn-lt"/>
              <a:ea typeface="+mn-ea"/>
              <a:cs typeface="+mn-cs"/>
            </a:rPr>
            <a:t>土地開発公社</a:t>
          </a:r>
          <a:r>
            <a:rPr lang="ja-JP" altLang="ja-JP" sz="1100">
              <a:solidFill>
                <a:schemeClr val="dk1"/>
              </a:solidFill>
              <a:effectLst/>
              <a:latin typeface="+mn-lt"/>
              <a:ea typeface="+mn-ea"/>
              <a:cs typeface="+mn-cs"/>
            </a:rPr>
            <a:t>への</a:t>
          </a:r>
          <a:r>
            <a:rPr lang="ja-JP" altLang="en-US" sz="1100">
              <a:solidFill>
                <a:schemeClr val="dk1"/>
              </a:solidFill>
              <a:effectLst/>
              <a:latin typeface="+mn-lt"/>
              <a:ea typeface="+mn-ea"/>
              <a:cs typeface="+mn-cs"/>
            </a:rPr>
            <a:t>補助</a:t>
          </a:r>
          <a:r>
            <a:rPr lang="ja-JP" altLang="ja-JP" sz="1100">
              <a:solidFill>
                <a:schemeClr val="dk1"/>
              </a:solidFill>
              <a:effectLst/>
              <a:latin typeface="+mn-lt"/>
              <a:ea typeface="+mn-ea"/>
              <a:cs typeface="+mn-cs"/>
            </a:rPr>
            <a:t>金</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102,180</a:t>
          </a:r>
          <a:r>
            <a:rPr lang="ja-JP" altLang="en-US" sz="1100">
              <a:solidFill>
                <a:schemeClr val="dk1"/>
              </a:solidFill>
              <a:effectLst/>
              <a:latin typeface="+mn-lt"/>
              <a:ea typeface="+mn-ea"/>
              <a:cs typeface="+mn-cs"/>
            </a:rPr>
            <a:t>千円）の</a:t>
          </a:r>
          <a:r>
            <a:rPr lang="ja-JP" altLang="ja-JP" sz="1100">
              <a:solidFill>
                <a:schemeClr val="dk1"/>
              </a:solidFill>
              <a:effectLst/>
              <a:latin typeface="+mn-lt"/>
              <a:ea typeface="+mn-ea"/>
              <a:cs typeface="+mn-cs"/>
            </a:rPr>
            <a:t>減少があげられる</a:t>
          </a:r>
          <a:r>
            <a:rPr lang="ja-JP" altLang="ja-JP" sz="1100" b="0" i="0" baseline="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各種団体等への補助金交付についてのあり方の見直しを行うとともに、交付に妥当な事業であるかなど、より慎重に判断していく。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61</xdr:row>
      <xdr:rowOff>138684</xdr:rowOff>
    </xdr:to>
    <xdr:cxnSp macro="">
      <xdr:nvCxnSpPr>
        <xdr:cNvPr id="132" name="直線コネクタ 131"/>
        <xdr:cNvCxnSpPr/>
      </xdr:nvCxnSpPr>
      <xdr:spPr>
        <a:xfrm flipV="1">
          <a:off x="4114800" y="105440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20320</xdr:rowOff>
    </xdr:to>
    <xdr:cxnSp macro="">
      <xdr:nvCxnSpPr>
        <xdr:cNvPr id="135" name="直線コネクタ 134"/>
        <xdr:cNvCxnSpPr/>
      </xdr:nvCxnSpPr>
      <xdr:spPr>
        <a:xfrm flipV="1">
          <a:off x="3225800" y="105971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62</xdr:row>
      <xdr:rowOff>20320</xdr:rowOff>
    </xdr:to>
    <xdr:cxnSp macro="">
      <xdr:nvCxnSpPr>
        <xdr:cNvPr id="138" name="直線コネクタ 137"/>
        <xdr:cNvCxnSpPr/>
      </xdr:nvCxnSpPr>
      <xdr:spPr>
        <a:xfrm>
          <a:off x="2336800" y="1056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126492</xdr:rowOff>
    </xdr:to>
    <xdr:cxnSp macro="">
      <xdr:nvCxnSpPr>
        <xdr:cNvPr id="141" name="直線コネクタ 140"/>
        <xdr:cNvCxnSpPr/>
      </xdr:nvCxnSpPr>
      <xdr:spPr>
        <a:xfrm flipV="1">
          <a:off x="1447800" y="105633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51" name="楕円 150"/>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51325</xdr:rowOff>
    </xdr:from>
    <xdr:ext cx="762000" cy="259045"/>
    <xdr:sp macro="" textlink="">
      <xdr:nvSpPr>
        <xdr:cNvPr id="152"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3" name="楕円 152"/>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4" name="テキスト ボックス 153"/>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7" name="楕円 156"/>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8" name="テキスト ボックス 157"/>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9" name="楕円 158"/>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0" name="テキスト ボックス 159"/>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lt"/>
              <a:ea typeface="+mn-ea"/>
              <a:cs typeface="+mn-cs"/>
            </a:rPr>
            <a:t>類似団体平均を大きく下回</a:t>
          </a:r>
          <a:r>
            <a:rPr lang="ja-JP" altLang="en-US" sz="1100">
              <a:solidFill>
                <a:sysClr val="windowText" lastClr="000000"/>
              </a:solidFill>
              <a:effectLst/>
              <a:latin typeface="+mn-lt"/>
              <a:ea typeface="+mn-ea"/>
              <a:cs typeface="+mn-cs"/>
            </a:rPr>
            <a:t>る一方で</a:t>
          </a:r>
          <a:r>
            <a:rPr kumimoji="1" lang="ja-JP" altLang="ja-JP" sz="1100">
              <a:solidFill>
                <a:sysClr val="windowText" lastClr="000000"/>
              </a:solidFill>
              <a:effectLst/>
              <a:latin typeface="+mn-lt"/>
              <a:ea typeface="+mn-ea"/>
              <a:cs typeface="+mn-cs"/>
            </a:rPr>
            <a:t>対前年比において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4,073</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危険家屋に係る解体費用や学校の個別施設計画の策定に要する費用の増加</a:t>
          </a:r>
          <a:r>
            <a:rPr kumimoji="1" lang="ja-JP" altLang="ja-JP"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a:p>
          <a:pPr rtl="0"/>
          <a:r>
            <a:rPr kumimoji="1" lang="ja-JP" altLang="ja-JP" sz="1100">
              <a:solidFill>
                <a:sysClr val="windowText" lastClr="000000"/>
              </a:solidFill>
              <a:effectLst/>
              <a:latin typeface="+mn-lt"/>
              <a:ea typeface="+mn-ea"/>
              <a:cs typeface="+mn-cs"/>
            </a:rPr>
            <a:t>今後も引き続き、必要な施策を選択し、不要な支出の抑制に努める。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62468</xdr:rowOff>
    </xdr:from>
    <xdr:to>
      <xdr:col>23</xdr:col>
      <xdr:colOff>133350</xdr:colOff>
      <xdr:row>80</xdr:row>
      <xdr:rowOff>109268</xdr:rowOff>
    </xdr:to>
    <xdr:cxnSp macro="">
      <xdr:nvCxnSpPr>
        <xdr:cNvPr id="197" name="直線コネクタ 196"/>
        <xdr:cNvCxnSpPr/>
      </xdr:nvCxnSpPr>
      <xdr:spPr>
        <a:xfrm>
          <a:off x="4114800" y="13778468"/>
          <a:ext cx="8382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62468</xdr:rowOff>
    </xdr:from>
    <xdr:to>
      <xdr:col>19</xdr:col>
      <xdr:colOff>133350</xdr:colOff>
      <xdr:row>80</xdr:row>
      <xdr:rowOff>84299</xdr:rowOff>
    </xdr:to>
    <xdr:cxnSp macro="">
      <xdr:nvCxnSpPr>
        <xdr:cNvPr id="200" name="直線コネクタ 199"/>
        <xdr:cNvCxnSpPr/>
      </xdr:nvCxnSpPr>
      <xdr:spPr>
        <a:xfrm flipV="1">
          <a:off x="3225800" y="13778468"/>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84299</xdr:rowOff>
    </xdr:from>
    <xdr:to>
      <xdr:col>15</xdr:col>
      <xdr:colOff>82550</xdr:colOff>
      <xdr:row>80</xdr:row>
      <xdr:rowOff>114209</xdr:rowOff>
    </xdr:to>
    <xdr:cxnSp macro="">
      <xdr:nvCxnSpPr>
        <xdr:cNvPr id="203" name="直線コネクタ 202"/>
        <xdr:cNvCxnSpPr/>
      </xdr:nvCxnSpPr>
      <xdr:spPr>
        <a:xfrm flipV="1">
          <a:off x="2336800" y="13800299"/>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150485</xdr:rowOff>
    </xdr:from>
    <xdr:to>
      <xdr:col>11</xdr:col>
      <xdr:colOff>31750</xdr:colOff>
      <xdr:row>80</xdr:row>
      <xdr:rowOff>114209</xdr:rowOff>
    </xdr:to>
    <xdr:cxnSp macro="">
      <xdr:nvCxnSpPr>
        <xdr:cNvPr id="206" name="直線コネクタ 205"/>
        <xdr:cNvCxnSpPr/>
      </xdr:nvCxnSpPr>
      <xdr:spPr>
        <a:xfrm>
          <a:off x="1447800" y="13695035"/>
          <a:ext cx="889000" cy="1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97548</xdr:rowOff>
    </xdr:from>
    <xdr:to>
      <xdr:col>7</xdr:col>
      <xdr:colOff>31750</xdr:colOff>
      <xdr:row>80</xdr:row>
      <xdr:rowOff>27698</xdr:rowOff>
    </xdr:to>
    <xdr:sp macro="" textlink="">
      <xdr:nvSpPr>
        <xdr:cNvPr id="209" name="フローチャート: 判断 208"/>
        <xdr:cNvSpPr/>
      </xdr:nvSpPr>
      <xdr:spPr>
        <a:xfrm>
          <a:off x="1397000" y="136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37875</xdr:rowOff>
    </xdr:from>
    <xdr:ext cx="762000" cy="259045"/>
    <xdr:sp macro="" textlink="">
      <xdr:nvSpPr>
        <xdr:cNvPr id="210" name="テキスト ボックス 209"/>
        <xdr:cNvSpPr txBox="1"/>
      </xdr:nvSpPr>
      <xdr:spPr>
        <a:xfrm>
          <a:off x="1066800" y="1341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58468</xdr:rowOff>
    </xdr:from>
    <xdr:to>
      <xdr:col>23</xdr:col>
      <xdr:colOff>184150</xdr:colOff>
      <xdr:row>80</xdr:row>
      <xdr:rowOff>160068</xdr:rowOff>
    </xdr:to>
    <xdr:sp macro="" textlink="">
      <xdr:nvSpPr>
        <xdr:cNvPr id="216" name="楕円 215"/>
        <xdr:cNvSpPr/>
      </xdr:nvSpPr>
      <xdr:spPr>
        <a:xfrm>
          <a:off x="4902200" y="137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74995</xdr:rowOff>
    </xdr:from>
    <xdr:ext cx="762000" cy="259045"/>
    <xdr:sp macro="" textlink="">
      <xdr:nvSpPr>
        <xdr:cNvPr id="217" name="人件費・物件費等の状況該当値テキスト"/>
        <xdr:cNvSpPr txBox="1"/>
      </xdr:nvSpPr>
      <xdr:spPr>
        <a:xfrm>
          <a:off x="5041900" y="136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11668</xdr:rowOff>
    </xdr:from>
    <xdr:to>
      <xdr:col>19</xdr:col>
      <xdr:colOff>184150</xdr:colOff>
      <xdr:row>80</xdr:row>
      <xdr:rowOff>113268</xdr:rowOff>
    </xdr:to>
    <xdr:sp macro="" textlink="">
      <xdr:nvSpPr>
        <xdr:cNvPr id="218" name="楕円 217"/>
        <xdr:cNvSpPr/>
      </xdr:nvSpPr>
      <xdr:spPr>
        <a:xfrm>
          <a:off x="4064000" y="137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123445</xdr:rowOff>
    </xdr:from>
    <xdr:ext cx="736600" cy="259045"/>
    <xdr:sp macro="" textlink="">
      <xdr:nvSpPr>
        <xdr:cNvPr id="219" name="テキスト ボックス 218"/>
        <xdr:cNvSpPr txBox="1"/>
      </xdr:nvSpPr>
      <xdr:spPr>
        <a:xfrm>
          <a:off x="3733800" y="1349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33499</xdr:rowOff>
    </xdr:from>
    <xdr:to>
      <xdr:col>15</xdr:col>
      <xdr:colOff>133350</xdr:colOff>
      <xdr:row>80</xdr:row>
      <xdr:rowOff>135099</xdr:rowOff>
    </xdr:to>
    <xdr:sp macro="" textlink="">
      <xdr:nvSpPr>
        <xdr:cNvPr id="220" name="楕円 219"/>
        <xdr:cNvSpPr/>
      </xdr:nvSpPr>
      <xdr:spPr>
        <a:xfrm>
          <a:off x="3175000" y="137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145276</xdr:rowOff>
    </xdr:from>
    <xdr:ext cx="762000" cy="259045"/>
    <xdr:sp macro="" textlink="">
      <xdr:nvSpPr>
        <xdr:cNvPr id="221" name="テキスト ボックス 220"/>
        <xdr:cNvSpPr txBox="1"/>
      </xdr:nvSpPr>
      <xdr:spPr>
        <a:xfrm>
          <a:off x="2844800" y="135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63409</xdr:rowOff>
    </xdr:from>
    <xdr:to>
      <xdr:col>11</xdr:col>
      <xdr:colOff>82550</xdr:colOff>
      <xdr:row>80</xdr:row>
      <xdr:rowOff>165009</xdr:rowOff>
    </xdr:to>
    <xdr:sp macro="" textlink="">
      <xdr:nvSpPr>
        <xdr:cNvPr id="222" name="楕円 221"/>
        <xdr:cNvSpPr/>
      </xdr:nvSpPr>
      <xdr:spPr>
        <a:xfrm>
          <a:off x="2286000" y="137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3736</xdr:rowOff>
    </xdr:from>
    <xdr:ext cx="762000" cy="259045"/>
    <xdr:sp macro="" textlink="">
      <xdr:nvSpPr>
        <xdr:cNvPr id="223" name="テキスト ボックス 222"/>
        <xdr:cNvSpPr txBox="1"/>
      </xdr:nvSpPr>
      <xdr:spPr>
        <a:xfrm>
          <a:off x="1955800" y="135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99685</xdr:rowOff>
    </xdr:from>
    <xdr:to>
      <xdr:col>7</xdr:col>
      <xdr:colOff>31750</xdr:colOff>
      <xdr:row>80</xdr:row>
      <xdr:rowOff>29835</xdr:rowOff>
    </xdr:to>
    <xdr:sp macro="" textlink="">
      <xdr:nvSpPr>
        <xdr:cNvPr id="224" name="楕円 223"/>
        <xdr:cNvSpPr/>
      </xdr:nvSpPr>
      <xdr:spPr>
        <a:xfrm>
          <a:off x="1397000" y="136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14612</xdr:rowOff>
    </xdr:from>
    <xdr:ext cx="762000" cy="259045"/>
    <xdr:sp macro="" textlink="">
      <xdr:nvSpPr>
        <xdr:cNvPr id="225" name="テキスト ボックス 224"/>
        <xdr:cNvSpPr txBox="1"/>
      </xdr:nvSpPr>
      <xdr:spPr>
        <a:xfrm>
          <a:off x="1066800" y="137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類似団体平均を下回ったが対前年比においては</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の増</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年度から上級職の採用が始まり処遇改善が図られたことなどが挙げられる。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今後も人事評価制度の運用や適切な人員配置に努める。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31750</xdr:rowOff>
    </xdr:to>
    <xdr:cxnSp macro="">
      <xdr:nvCxnSpPr>
        <xdr:cNvPr id="261" name="直線コネクタ 260"/>
        <xdr:cNvCxnSpPr/>
      </xdr:nvCxnSpPr>
      <xdr:spPr>
        <a:xfrm>
          <a:off x="16179800" y="1455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14514</xdr:rowOff>
    </xdr:to>
    <xdr:cxnSp macro="">
      <xdr:nvCxnSpPr>
        <xdr:cNvPr id="264" name="直線コネクタ 263"/>
        <xdr:cNvCxnSpPr/>
      </xdr:nvCxnSpPr>
      <xdr:spPr>
        <a:xfrm flipV="1">
          <a:off x="15290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14514</xdr:rowOff>
    </xdr:to>
    <xdr:cxnSp macro="">
      <xdr:nvCxnSpPr>
        <xdr:cNvPr id="267" name="直線コネクタ 266"/>
        <xdr:cNvCxnSpPr/>
      </xdr:nvCxnSpPr>
      <xdr:spPr>
        <a:xfrm>
          <a:off x="14401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151493</xdr:rowOff>
    </xdr:to>
    <xdr:cxnSp macro="">
      <xdr:nvCxnSpPr>
        <xdr:cNvPr id="270" name="直線コネクタ 269"/>
        <xdr:cNvCxnSpPr/>
      </xdr:nvCxnSpPr>
      <xdr:spPr>
        <a:xfrm flipV="1">
          <a:off x="13512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3" name="フローチャート: 判断 272"/>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4" name="テキスト ボックス 273"/>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2" name="楕円 281"/>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83" name="テキスト ボックス 282"/>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5" name="テキスト ボックス 284"/>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0.34</a:t>
          </a:r>
          <a:r>
            <a:rPr lang="ja-JP" altLang="ja-JP" sz="1100">
              <a:solidFill>
                <a:schemeClr val="dk1"/>
              </a:solidFill>
              <a:effectLst/>
              <a:latin typeface="+mn-lt"/>
              <a:ea typeface="+mn-ea"/>
              <a:cs typeface="+mn-cs"/>
            </a:rPr>
            <a:t>人の増となった。</a:t>
          </a:r>
          <a:r>
            <a:rPr lang="ja-JP" altLang="en-US" sz="1100">
              <a:solidFill>
                <a:schemeClr val="dk1"/>
              </a:solidFill>
              <a:effectLst/>
              <a:latin typeface="+mn-lt"/>
              <a:ea typeface="+mn-ea"/>
              <a:cs typeface="+mn-cs"/>
            </a:rPr>
            <a:t>主な要因として、職員数は前年度とほぼ同数であるものの、著しい人口減少が影響したと考えられる。</a:t>
          </a:r>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を占める山林が形成した谷間の地形により道路・水道などのインフラ資産の管理や保育園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校と施設数が多く、それらに携わる職員数が増加する傾向にある。既に取り組んでいる行財政改革に基づき、引き続き職員の適正配置に努める。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61</xdr:row>
      <xdr:rowOff>15966</xdr:rowOff>
    </xdr:to>
    <xdr:cxnSp macro="">
      <xdr:nvCxnSpPr>
        <xdr:cNvPr id="326" name="直線コネクタ 325"/>
        <xdr:cNvCxnSpPr/>
      </xdr:nvCxnSpPr>
      <xdr:spPr>
        <a:xfrm>
          <a:off x="16179800" y="10415815"/>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151221</xdr:rowOff>
    </xdr:to>
    <xdr:cxnSp macro="">
      <xdr:nvCxnSpPr>
        <xdr:cNvPr id="329" name="直線コネクタ 328"/>
        <xdr:cNvCxnSpPr/>
      </xdr:nvCxnSpPr>
      <xdr:spPr>
        <a:xfrm flipV="1">
          <a:off x="15290800" y="1041581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151221</xdr:rowOff>
    </xdr:to>
    <xdr:cxnSp macro="">
      <xdr:nvCxnSpPr>
        <xdr:cNvPr id="332" name="直線コネクタ 331"/>
        <xdr:cNvCxnSpPr/>
      </xdr:nvCxnSpPr>
      <xdr:spPr>
        <a:xfrm>
          <a:off x="14401800" y="10348595"/>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70213</xdr:rowOff>
    </xdr:to>
    <xdr:cxnSp macro="">
      <xdr:nvCxnSpPr>
        <xdr:cNvPr id="335" name="直線コネクタ 334"/>
        <xdr:cNvCxnSpPr/>
      </xdr:nvCxnSpPr>
      <xdr:spPr>
        <a:xfrm flipV="1">
          <a:off x="13512800" y="1034859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2994</xdr:rowOff>
    </xdr:from>
    <xdr:to>
      <xdr:col>64</xdr:col>
      <xdr:colOff>152400</xdr:colOff>
      <xdr:row>59</xdr:row>
      <xdr:rowOff>104594</xdr:rowOff>
    </xdr:to>
    <xdr:sp macro="" textlink="">
      <xdr:nvSpPr>
        <xdr:cNvPr id="338" name="フローチャート: 判断 337"/>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114771</xdr:rowOff>
    </xdr:from>
    <xdr:ext cx="762000" cy="259045"/>
    <xdr:sp macro="" textlink="">
      <xdr:nvSpPr>
        <xdr:cNvPr id="339" name="テキスト ボックス 338"/>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5" name="楕円 344"/>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6" name="定員管理の状況該当値テキスト"/>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7" name="楕円 346"/>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8" name="テキスト ボックス 347"/>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9" name="楕円 348"/>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50" name="テキスト ボックス 349"/>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51" name="楕円 350"/>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52" name="テキスト ボックス 351"/>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19413</xdr:rowOff>
    </xdr:from>
    <xdr:to>
      <xdr:col>64</xdr:col>
      <xdr:colOff>152400</xdr:colOff>
      <xdr:row>60</xdr:row>
      <xdr:rowOff>121013</xdr:rowOff>
    </xdr:to>
    <xdr:sp macro="" textlink="">
      <xdr:nvSpPr>
        <xdr:cNvPr id="353" name="楕円 352"/>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105790</xdr:rowOff>
    </xdr:from>
    <xdr:ext cx="762000" cy="259045"/>
    <xdr:sp macro="" textlink="">
      <xdr:nvSpPr>
        <xdr:cNvPr id="354" name="テキスト ボックス 353"/>
        <xdr:cNvSpPr txBox="1"/>
      </xdr:nvSpPr>
      <xdr:spPr>
        <a:xfrm>
          <a:off x="13131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と同数となり</a:t>
          </a:r>
          <a:r>
            <a:rPr lang="ja-JP" altLang="ja-JP" sz="1100">
              <a:solidFill>
                <a:schemeClr val="dk1"/>
              </a:solidFill>
              <a:effectLst/>
              <a:latin typeface="+mn-lt"/>
              <a:ea typeface="+mn-ea"/>
              <a:cs typeface="+mn-cs"/>
            </a:rPr>
            <a:t>対前年比においては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の増となった。主な要因としては、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年度に借入れた災害復旧事業債や一般単独事業債などの償還が終了し元利償還金の額が減少したことで、単年度当たりの実質公債費比率では減となっているものの、平成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年度に実施した大型事業の元金償還が平成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年度から始まった影響で平成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年度の単年度実質公債費比率が増加したため、</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ヵ年平均値では増となっている。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今後も今以上に、計画性を持ちつつ状況に即した事業実施に努め、実質公債費比率の減少を目指す。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97790</xdr:rowOff>
    </xdr:to>
    <xdr:cxnSp macro="">
      <xdr:nvCxnSpPr>
        <xdr:cNvPr id="387" name="直線コネクタ 386"/>
        <xdr:cNvCxnSpPr/>
      </xdr:nvCxnSpPr>
      <xdr:spPr>
        <a:xfrm>
          <a:off x="16179800" y="729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90" name="直線コネクタ 389"/>
        <xdr:cNvCxnSpPr/>
      </xdr:nvCxnSpPr>
      <xdr:spPr>
        <a:xfrm>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65617</xdr:rowOff>
    </xdr:to>
    <xdr:cxnSp macro="">
      <xdr:nvCxnSpPr>
        <xdr:cNvPr id="393" name="直線コネクタ 392"/>
        <xdr:cNvCxnSpPr/>
      </xdr:nvCxnSpPr>
      <xdr:spPr>
        <a:xfrm>
          <a:off x="14401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57573</xdr:rowOff>
    </xdr:to>
    <xdr:cxnSp macro="">
      <xdr:nvCxnSpPr>
        <xdr:cNvPr id="396" name="直線コネクタ 395"/>
        <xdr:cNvCxnSpPr/>
      </xdr:nvCxnSpPr>
      <xdr:spPr>
        <a:xfrm flipV="1">
          <a:off x="13512800" y="723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399" name="フローチャート: 判断 398"/>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94421</xdr:rowOff>
    </xdr:from>
    <xdr:ext cx="762000" cy="259045"/>
    <xdr:sp macro="" textlink="">
      <xdr:nvSpPr>
        <xdr:cNvPr id="400" name="テキスト ボックス 399"/>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6" name="楕円 40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8" name="楕円 407"/>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150723</xdr:rowOff>
    </xdr:from>
    <xdr:ext cx="736600" cy="259045"/>
    <xdr:sp macro="" textlink="">
      <xdr:nvSpPr>
        <xdr:cNvPr id="409" name="テキスト ボックス 408"/>
        <xdr:cNvSpPr txBox="1"/>
      </xdr:nvSpPr>
      <xdr:spPr>
        <a:xfrm>
          <a:off x="15798800" y="70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10" name="楕円 409"/>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411" name="テキスト ボックス 41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12" name="楕円 411"/>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94421</xdr:rowOff>
    </xdr:from>
    <xdr:ext cx="762000" cy="259045"/>
    <xdr:sp macro="" textlink="">
      <xdr:nvSpPr>
        <xdr:cNvPr id="413" name="テキスト ボックス 412"/>
        <xdr:cNvSpPr txBox="1"/>
      </xdr:nvSpPr>
      <xdr:spPr>
        <a:xfrm>
          <a:off x="14020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4" name="楕円 413"/>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5" name="テキスト ボックス 414"/>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類似団体平均を下回り対前年比においても</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の減となった。主な要因としては</a:t>
          </a:r>
          <a:r>
            <a:rPr lang="ja-JP" altLang="en-US" sz="1100">
              <a:solidFill>
                <a:schemeClr val="dk1"/>
              </a:solidFill>
              <a:effectLst/>
              <a:latin typeface="+mn-lt"/>
              <a:ea typeface="+mn-ea"/>
              <a:cs typeface="+mn-cs"/>
            </a:rPr>
            <a:t>下水道事業及び病院事業における起債について新規借入れを抑制した結果、対前年比における元金残高が下水道事業で</a:t>
          </a:r>
          <a:r>
            <a:rPr lang="en-US" altLang="ja-JP" sz="1100">
              <a:solidFill>
                <a:schemeClr val="dk1"/>
              </a:solidFill>
              <a:effectLst/>
              <a:latin typeface="+mn-lt"/>
              <a:ea typeface="+mn-ea"/>
              <a:cs typeface="+mn-cs"/>
            </a:rPr>
            <a:t>449,958</a:t>
          </a:r>
          <a:r>
            <a:rPr lang="ja-JP" altLang="en-US" sz="1100">
              <a:solidFill>
                <a:schemeClr val="dk1"/>
              </a:solidFill>
              <a:effectLst/>
              <a:latin typeface="+mn-lt"/>
              <a:ea typeface="+mn-ea"/>
              <a:cs typeface="+mn-cs"/>
            </a:rPr>
            <a:t>千円、病院事業で</a:t>
          </a:r>
          <a:r>
            <a:rPr lang="en-US" altLang="ja-JP" sz="1100">
              <a:solidFill>
                <a:schemeClr val="dk1"/>
              </a:solidFill>
              <a:effectLst/>
              <a:latin typeface="+mn-lt"/>
              <a:ea typeface="+mn-ea"/>
              <a:cs typeface="+mn-cs"/>
            </a:rPr>
            <a:t>175,255</a:t>
          </a:r>
          <a:r>
            <a:rPr lang="ja-JP" altLang="en-US" sz="1100">
              <a:solidFill>
                <a:schemeClr val="dk1"/>
              </a:solidFill>
              <a:effectLst/>
              <a:latin typeface="+mn-lt"/>
              <a:ea typeface="+mn-ea"/>
              <a:cs typeface="+mn-cs"/>
            </a:rPr>
            <a:t>千円減少したことによる公営企業債等繰入見込額の減少が挙げられる。</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今後も引き続き公債費等義務的経費の抑制に努め、財政の健全化を図る。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59992</xdr:rowOff>
    </xdr:from>
    <xdr:to>
      <xdr:col>81</xdr:col>
      <xdr:colOff>44450</xdr:colOff>
      <xdr:row>14</xdr:row>
      <xdr:rowOff>88719</xdr:rowOff>
    </xdr:to>
    <xdr:cxnSp macro="">
      <xdr:nvCxnSpPr>
        <xdr:cNvPr id="451" name="直線コネクタ 450"/>
        <xdr:cNvCxnSpPr/>
      </xdr:nvCxnSpPr>
      <xdr:spPr>
        <a:xfrm flipV="1">
          <a:off x="16179800" y="2460292"/>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88719</xdr:rowOff>
    </xdr:from>
    <xdr:to>
      <xdr:col>77</xdr:col>
      <xdr:colOff>44450</xdr:colOff>
      <xdr:row>15</xdr:row>
      <xdr:rowOff>24130</xdr:rowOff>
    </xdr:to>
    <xdr:cxnSp macro="">
      <xdr:nvCxnSpPr>
        <xdr:cNvPr id="454" name="直線コネクタ 453"/>
        <xdr:cNvCxnSpPr/>
      </xdr:nvCxnSpPr>
      <xdr:spPr>
        <a:xfrm flipV="1">
          <a:off x="15290800" y="2489019"/>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24130</xdr:rowOff>
    </xdr:from>
    <xdr:to>
      <xdr:col>72</xdr:col>
      <xdr:colOff>203200</xdr:colOff>
      <xdr:row>16</xdr:row>
      <xdr:rowOff>48018</xdr:rowOff>
    </xdr:to>
    <xdr:cxnSp macro="">
      <xdr:nvCxnSpPr>
        <xdr:cNvPr id="457" name="直線コネクタ 456"/>
        <xdr:cNvCxnSpPr/>
      </xdr:nvCxnSpPr>
      <xdr:spPr>
        <a:xfrm flipV="1">
          <a:off x="14401800" y="259588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19292</xdr:rowOff>
    </xdr:from>
    <xdr:to>
      <xdr:col>68</xdr:col>
      <xdr:colOff>152400</xdr:colOff>
      <xdr:row>16</xdr:row>
      <xdr:rowOff>48018</xdr:rowOff>
    </xdr:to>
    <xdr:cxnSp macro="">
      <xdr:nvCxnSpPr>
        <xdr:cNvPr id="460" name="直線コネクタ 459"/>
        <xdr:cNvCxnSpPr/>
      </xdr:nvCxnSpPr>
      <xdr:spPr>
        <a:xfrm>
          <a:off x="13512800" y="276249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62" name="テキスト ボックス 461"/>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9192</xdr:rowOff>
    </xdr:from>
    <xdr:to>
      <xdr:col>81</xdr:col>
      <xdr:colOff>95250</xdr:colOff>
      <xdr:row>14</xdr:row>
      <xdr:rowOff>110792</xdr:rowOff>
    </xdr:to>
    <xdr:sp macro="" textlink="">
      <xdr:nvSpPr>
        <xdr:cNvPr id="470" name="楕円 469"/>
        <xdr:cNvSpPr/>
      </xdr:nvSpPr>
      <xdr:spPr>
        <a:xfrm>
          <a:off x="169672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25719</xdr:rowOff>
    </xdr:from>
    <xdr:ext cx="762000" cy="259045"/>
    <xdr:sp macro="" textlink="">
      <xdr:nvSpPr>
        <xdr:cNvPr id="471" name="将来負担の状況該当値テキスト"/>
        <xdr:cNvSpPr txBox="1"/>
      </xdr:nvSpPr>
      <xdr:spPr>
        <a:xfrm>
          <a:off x="17106900" y="22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37919</xdr:rowOff>
    </xdr:from>
    <xdr:to>
      <xdr:col>77</xdr:col>
      <xdr:colOff>95250</xdr:colOff>
      <xdr:row>14</xdr:row>
      <xdr:rowOff>139519</xdr:rowOff>
    </xdr:to>
    <xdr:sp macro="" textlink="">
      <xdr:nvSpPr>
        <xdr:cNvPr id="472" name="楕円 471"/>
        <xdr:cNvSpPr/>
      </xdr:nvSpPr>
      <xdr:spPr>
        <a:xfrm>
          <a:off x="16129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73" name="テキスト ボックス 472"/>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74" name="楕円 473"/>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85107</xdr:rowOff>
    </xdr:from>
    <xdr:ext cx="762000" cy="259045"/>
    <xdr:sp macro="" textlink="">
      <xdr:nvSpPr>
        <xdr:cNvPr id="475" name="テキスト ボックス 474"/>
        <xdr:cNvSpPr txBox="1"/>
      </xdr:nvSpPr>
      <xdr:spPr>
        <a:xfrm>
          <a:off x="14909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168668</xdr:rowOff>
    </xdr:from>
    <xdr:to>
      <xdr:col>68</xdr:col>
      <xdr:colOff>203200</xdr:colOff>
      <xdr:row>16</xdr:row>
      <xdr:rowOff>98818</xdr:rowOff>
    </xdr:to>
    <xdr:sp macro="" textlink="">
      <xdr:nvSpPr>
        <xdr:cNvPr id="476" name="楕円 475"/>
        <xdr:cNvSpPr/>
      </xdr:nvSpPr>
      <xdr:spPr>
        <a:xfrm>
          <a:off x="14351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108995</xdr:rowOff>
    </xdr:from>
    <xdr:ext cx="762000" cy="259045"/>
    <xdr:sp macro="" textlink="">
      <xdr:nvSpPr>
        <xdr:cNvPr id="477" name="テキスト ボックス 476"/>
        <xdr:cNvSpPr txBox="1"/>
      </xdr:nvSpPr>
      <xdr:spPr>
        <a:xfrm>
          <a:off x="14020800" y="250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139942</xdr:rowOff>
    </xdr:from>
    <xdr:to>
      <xdr:col>64</xdr:col>
      <xdr:colOff>152400</xdr:colOff>
      <xdr:row>16</xdr:row>
      <xdr:rowOff>70092</xdr:rowOff>
    </xdr:to>
    <xdr:sp macro="" textlink="">
      <xdr:nvSpPr>
        <xdr:cNvPr id="478" name="楕円 477"/>
        <xdr:cNvSpPr/>
      </xdr:nvSpPr>
      <xdr:spPr>
        <a:xfrm>
          <a:off x="13462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54869</xdr:rowOff>
    </xdr:from>
    <xdr:ext cx="762000" cy="259045"/>
    <xdr:sp macro="" textlink="">
      <xdr:nvSpPr>
        <xdr:cNvPr id="479" name="テキスト ボックス 478"/>
        <xdr:cNvSpPr txBox="1"/>
      </xdr:nvSpPr>
      <xdr:spPr>
        <a:xfrm>
          <a:off x="13131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となっている。経常経費ベースでは定年退職者に対する人員補充について、新規採用職員を充てたことにより人件費はほぼ横ばいとなっている。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24130</xdr:rowOff>
    </xdr:to>
    <xdr:cxnSp macro="">
      <xdr:nvCxnSpPr>
        <xdr:cNvPr id="66" name="直線コネクタ 65"/>
        <xdr:cNvCxnSpPr/>
      </xdr:nvCxnSpPr>
      <xdr:spPr>
        <a:xfrm flipV="1">
          <a:off x="3987800" y="5979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24130</xdr:rowOff>
    </xdr:to>
    <xdr:cxnSp macro="">
      <xdr:nvCxnSpPr>
        <xdr:cNvPr id="69" name="直線コネクタ 68"/>
        <xdr:cNvCxnSpPr/>
      </xdr:nvCxnSpPr>
      <xdr:spPr>
        <a:xfrm>
          <a:off x="3098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34</xdr:row>
      <xdr:rowOff>165100</xdr:rowOff>
    </xdr:to>
    <xdr:cxnSp macro="">
      <xdr:nvCxnSpPr>
        <xdr:cNvPr id="72" name="直線コネクタ 71"/>
        <xdr:cNvCxnSpPr/>
      </xdr:nvCxnSpPr>
      <xdr:spPr>
        <a:xfrm>
          <a:off x="2209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16510</xdr:rowOff>
    </xdr:to>
    <xdr:cxnSp macro="">
      <xdr:nvCxnSpPr>
        <xdr:cNvPr id="75" name="直線コネクタ 74"/>
        <xdr:cNvCxnSpPr/>
      </xdr:nvCxnSpPr>
      <xdr:spPr>
        <a:xfrm flipV="1">
          <a:off x="1320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a:t>
          </a:r>
          <a:r>
            <a:rPr lang="ja-JP" altLang="ja-JP" sz="1100">
              <a:solidFill>
                <a:sysClr val="windowText" lastClr="000000"/>
              </a:solidFill>
              <a:effectLst/>
              <a:latin typeface="+mn-lt"/>
              <a:ea typeface="+mn-ea"/>
              <a:cs typeface="+mn-cs"/>
            </a:rPr>
            <a:t>均を下回り</a:t>
          </a:r>
          <a:r>
            <a:rPr kumimoji="1" lang="ja-JP" altLang="ja-JP" sz="1100">
              <a:solidFill>
                <a:sysClr val="windowText" lastClr="000000"/>
              </a:solidFill>
              <a:effectLst/>
              <a:latin typeface="+mn-lt"/>
              <a:ea typeface="+mn-ea"/>
              <a:cs typeface="+mn-cs"/>
            </a:rPr>
            <a:t>対前年比において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となっている。主な要因としては、</a:t>
          </a:r>
          <a:r>
            <a:rPr kumimoji="1" lang="ja-JP" altLang="en-US" sz="1100">
              <a:solidFill>
                <a:sysClr val="windowText" lastClr="000000"/>
              </a:solidFill>
              <a:effectLst/>
              <a:latin typeface="+mn-lt"/>
              <a:ea typeface="+mn-ea"/>
              <a:cs typeface="+mn-cs"/>
            </a:rPr>
            <a:t>地方創生拠点整備事業を活用しリノベーションした施設に設置するトレーニング機器の増加など</a:t>
          </a:r>
          <a:r>
            <a:rPr kumimoji="1" lang="ja-JP" altLang="ja-JP" sz="1100">
              <a:solidFill>
                <a:sysClr val="windowText" lastClr="000000"/>
              </a:solidFill>
              <a:effectLst/>
              <a:latin typeface="+mn-lt"/>
              <a:ea typeface="+mn-ea"/>
              <a:cs typeface="+mn-cs"/>
            </a:rPr>
            <a:t>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今後は、省エネルギー法に基づく光熱水費の抑制や消耗品の一元発注、また、既存の指定管理制度の推進により物件費の抑制に努める。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152400</xdr:rowOff>
    </xdr:to>
    <xdr:cxnSp macro="">
      <xdr:nvCxnSpPr>
        <xdr:cNvPr id="127" name="直線コネクタ 126"/>
        <xdr:cNvCxnSpPr/>
      </xdr:nvCxnSpPr>
      <xdr:spPr>
        <a:xfrm>
          <a:off x="15671800" y="2438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50800</xdr:rowOff>
    </xdr:to>
    <xdr:cxnSp macro="">
      <xdr:nvCxnSpPr>
        <xdr:cNvPr id="130" name="直線コネクタ 129"/>
        <xdr:cNvCxnSpPr/>
      </xdr:nvCxnSpPr>
      <xdr:spPr>
        <a:xfrm flipV="1">
          <a:off x="14782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63500</xdr:rowOff>
    </xdr:to>
    <xdr:cxnSp macro="">
      <xdr:nvCxnSpPr>
        <xdr:cNvPr id="133" name="直線コネクタ 132"/>
        <xdr:cNvCxnSpPr/>
      </xdr:nvCxnSpPr>
      <xdr:spPr>
        <a:xfrm flipV="1">
          <a:off x="13893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14</xdr:row>
      <xdr:rowOff>63500</xdr:rowOff>
    </xdr:to>
    <xdr:cxnSp macro="">
      <xdr:nvCxnSpPr>
        <xdr:cNvPr id="136" name="直線コネクタ 135"/>
        <xdr:cNvCxnSpPr/>
      </xdr:nvCxnSpPr>
      <xdr:spPr>
        <a:xfrm>
          <a:off x="13004800" y="2260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39" name="フローチャート: 判断 138"/>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101600</xdr:rowOff>
    </xdr:from>
    <xdr:to>
      <xdr:col>82</xdr:col>
      <xdr:colOff>158750</xdr:colOff>
      <xdr:row>15</xdr:row>
      <xdr:rowOff>31750</xdr:rowOff>
    </xdr:to>
    <xdr:sp macro="" textlink="">
      <xdr:nvSpPr>
        <xdr:cNvPr id="146" name="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48" name="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類似団体平均を下回</a:t>
          </a:r>
          <a:r>
            <a:rPr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対前年比において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となっている。主な要因としては、</a:t>
          </a:r>
          <a:r>
            <a:rPr kumimoji="1" lang="ja-JP" altLang="en-US" sz="1100">
              <a:solidFill>
                <a:sysClr val="windowText" lastClr="000000"/>
              </a:solidFill>
              <a:effectLst/>
              <a:latin typeface="+mn-lt"/>
              <a:ea typeface="+mn-ea"/>
              <a:cs typeface="+mn-cs"/>
            </a:rPr>
            <a:t>児童手当（</a:t>
          </a:r>
          <a:r>
            <a:rPr kumimoji="1" lang="en-US" altLang="ja-JP" sz="1100">
              <a:solidFill>
                <a:sysClr val="windowText" lastClr="000000"/>
              </a:solidFill>
              <a:effectLst/>
              <a:latin typeface="+mn-lt"/>
              <a:ea typeface="+mn-ea"/>
              <a:cs typeface="+mn-cs"/>
            </a:rPr>
            <a:t>11,770</a:t>
          </a:r>
          <a:r>
            <a:rPr kumimoji="1" lang="ja-JP" altLang="en-US" sz="1100">
              <a:solidFill>
                <a:sysClr val="windowText" lastClr="000000"/>
              </a:solidFill>
              <a:effectLst/>
              <a:latin typeface="+mn-lt"/>
              <a:ea typeface="+mn-ea"/>
              <a:cs typeface="+mn-cs"/>
            </a:rPr>
            <a:t>千円）の減や前年度の臨時福祉給付金が無くなったことで経常経費の割合が高くなった</a:t>
          </a:r>
          <a:r>
            <a:rPr kumimoji="0" lang="ja-JP" altLang="en-US" sz="1100" b="0" i="0" baseline="0">
              <a:solidFill>
                <a:sysClr val="windowText" lastClr="000000"/>
              </a:solidFill>
              <a:effectLst/>
              <a:latin typeface="+mn-lt"/>
              <a:ea typeface="+mn-ea"/>
              <a:cs typeface="+mn-cs"/>
            </a:rPr>
            <a:t>こと</a:t>
          </a:r>
          <a:r>
            <a:rPr lang="ja-JP" altLang="ja-JP" sz="1100" b="0" i="0" baseline="0">
              <a:solidFill>
                <a:sysClr val="windowText" lastClr="000000"/>
              </a:solidFill>
              <a:effectLst/>
              <a:latin typeface="+mn-lt"/>
              <a:ea typeface="+mn-ea"/>
              <a:cs typeface="+mn-cs"/>
            </a:rPr>
            <a:t>が挙げられる。</a:t>
          </a:r>
          <a:endParaRPr lang="en-US" altLang="ja-JP" sz="1100" b="0" i="0" baseline="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引き続き資格審査等の適正化や介護予防事業の実施等により、財政を圧迫する上昇傾向に歯止めをかけるよう努める。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165100</xdr:rowOff>
    </xdr:to>
    <xdr:cxnSp macro="">
      <xdr:nvCxnSpPr>
        <xdr:cNvPr id="188" name="直線コネクタ 187"/>
        <xdr:cNvCxnSpPr/>
      </xdr:nvCxnSpPr>
      <xdr:spPr>
        <a:xfrm flipV="1">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165100</xdr:rowOff>
    </xdr:to>
    <xdr:cxnSp macro="">
      <xdr:nvCxnSpPr>
        <xdr:cNvPr id="191" name="直線コネクタ 190"/>
        <xdr:cNvCxnSpPr/>
      </xdr:nvCxnSpPr>
      <xdr:spPr>
        <a:xfrm>
          <a:off x="3098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50800</xdr:rowOff>
    </xdr:to>
    <xdr:cxnSp macro="">
      <xdr:nvCxnSpPr>
        <xdr:cNvPr id="194" name="直線コネクタ 193"/>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58</xdr:row>
      <xdr:rowOff>12700</xdr:rowOff>
    </xdr:to>
    <xdr:cxnSp macro="">
      <xdr:nvCxnSpPr>
        <xdr:cNvPr id="197" name="直線コネクタ 196"/>
        <xdr:cNvCxnSpPr/>
      </xdr:nvCxnSpPr>
      <xdr:spPr>
        <a:xfrm flipV="1">
          <a:off x="1320800" y="9575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01" name="テキスト ボックス 200"/>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a:t>
          </a:r>
          <a:r>
            <a:rPr lang="ja-JP" altLang="en-US" sz="1100">
              <a:solidFill>
                <a:schemeClr val="dk1"/>
              </a:solidFill>
              <a:effectLst/>
              <a:latin typeface="+mn-lt"/>
              <a:ea typeface="+mn-ea"/>
              <a:cs typeface="+mn-cs"/>
            </a:rPr>
            <a:t>り、対前年比では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主な要因としては</a:t>
          </a:r>
          <a:r>
            <a:rPr kumimoji="1" lang="ja-JP" altLang="en-US" sz="1100">
              <a:solidFill>
                <a:sysClr val="windowText" lastClr="000000"/>
              </a:solidFill>
              <a:effectLst/>
              <a:latin typeface="+mn-lt"/>
              <a:ea typeface="+mn-ea"/>
              <a:cs typeface="+mn-cs"/>
            </a:rPr>
            <a:t>特定環境保全公共下水道会計及び農業集落排水処理施設会計、辰野病院会計への繰出し金の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が要因である。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も引き続き</a:t>
          </a:r>
          <a:r>
            <a:rPr kumimoji="1" lang="ja-JP" altLang="ja-JP" sz="1100">
              <a:solidFill>
                <a:sysClr val="windowText" lastClr="000000"/>
              </a:solidFill>
              <a:effectLst/>
              <a:latin typeface="+mn-lt"/>
              <a:ea typeface="+mn-ea"/>
              <a:cs typeface="+mn-cs"/>
            </a:rPr>
            <a:t>、独立採算の原則に立ち返った料金や保険料の見直しを行うなど普通会計の負担額軽減に努める。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118835</xdr:rowOff>
    </xdr:to>
    <xdr:cxnSp macro="">
      <xdr:nvCxnSpPr>
        <xdr:cNvPr id="251" name="直線コネクタ 250"/>
        <xdr:cNvCxnSpPr/>
      </xdr:nvCxnSpPr>
      <xdr:spPr>
        <a:xfrm flipV="1">
          <a:off x="15671800" y="10201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59</xdr:row>
      <xdr:rowOff>118835</xdr:rowOff>
    </xdr:to>
    <xdr:cxnSp macro="">
      <xdr:nvCxnSpPr>
        <xdr:cNvPr id="254" name="直線コネクタ 253"/>
        <xdr:cNvCxnSpPr/>
      </xdr:nvCxnSpPr>
      <xdr:spPr>
        <a:xfrm>
          <a:off x="14782800" y="10190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59</xdr:row>
      <xdr:rowOff>151493</xdr:rowOff>
    </xdr:to>
    <xdr:cxnSp macro="">
      <xdr:nvCxnSpPr>
        <xdr:cNvPr id="257" name="直線コネクタ 256"/>
        <xdr:cNvCxnSpPr/>
      </xdr:nvCxnSpPr>
      <xdr:spPr>
        <a:xfrm flipV="1">
          <a:off x="13893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154215</xdr:rowOff>
    </xdr:to>
    <xdr:cxnSp macro="">
      <xdr:nvCxnSpPr>
        <xdr:cNvPr id="260" name="直線コネクタ 259"/>
        <xdr:cNvCxnSpPr/>
      </xdr:nvCxnSpPr>
      <xdr:spPr>
        <a:xfrm flipV="1">
          <a:off x="13004800" y="102670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63" name="フローチャート: 判断 262"/>
        <xdr:cNvSpPr/>
      </xdr:nvSpPr>
      <xdr:spPr>
        <a:xfrm>
          <a:off x="12954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64" name="テキスト ボックス 263"/>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0" name="楕円 269"/>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1" name="その他該当値テキスト"/>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2" name="楕円 271"/>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3" name="テキスト ボックス 272"/>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4" name="楕円 273"/>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5" name="テキスト ボックス 274"/>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6" name="楕円 275"/>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7" name="テキスト ボックス 276"/>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類似団体平均を下回り</a:t>
          </a:r>
          <a:r>
            <a:rPr kumimoji="1" lang="ja-JP" altLang="en-US" sz="1100">
              <a:solidFill>
                <a:schemeClr val="dk1"/>
              </a:solidFill>
              <a:effectLst/>
              <a:latin typeface="+mn-lt"/>
              <a:ea typeface="+mn-ea"/>
              <a:cs typeface="+mn-cs"/>
            </a:rPr>
            <a:t>、前年と同数値とな</a:t>
          </a:r>
          <a:r>
            <a:rPr kumimoji="1" lang="ja-JP" altLang="ja-JP" sz="1100">
              <a:solidFill>
                <a:schemeClr val="dk1"/>
              </a:solidFill>
              <a:effectLst/>
              <a:latin typeface="+mn-lt"/>
              <a:ea typeface="+mn-ea"/>
              <a:cs typeface="+mn-cs"/>
            </a:rPr>
            <a:t>っている</a:t>
          </a:r>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主な要因としては、</a:t>
          </a:r>
          <a:r>
            <a:rPr lang="ja-JP" altLang="ja-JP" sz="1100">
              <a:solidFill>
                <a:schemeClr val="dk1"/>
              </a:solidFill>
              <a:effectLst/>
              <a:latin typeface="+mn-lt"/>
              <a:ea typeface="+mn-ea"/>
              <a:cs typeface="+mn-cs"/>
            </a:rPr>
            <a:t>補助費のうち土地開発公社への補助金（△</a:t>
          </a:r>
          <a:r>
            <a:rPr lang="en-US" altLang="ja-JP" sz="1100">
              <a:solidFill>
                <a:schemeClr val="dk1"/>
              </a:solidFill>
              <a:effectLst/>
              <a:latin typeface="+mn-lt"/>
              <a:ea typeface="+mn-ea"/>
              <a:cs typeface="+mn-cs"/>
            </a:rPr>
            <a:t>102,180</a:t>
          </a:r>
          <a:r>
            <a:rPr lang="ja-JP" altLang="ja-JP" sz="1100">
              <a:solidFill>
                <a:schemeClr val="dk1"/>
              </a:solidFill>
              <a:effectLst/>
              <a:latin typeface="+mn-lt"/>
              <a:ea typeface="+mn-ea"/>
              <a:cs typeface="+mn-cs"/>
            </a:rPr>
            <a:t>千円）の減少が</a:t>
          </a:r>
          <a:r>
            <a:rPr lang="ja-JP" altLang="en-US" sz="1100">
              <a:solidFill>
                <a:schemeClr val="dk1"/>
              </a:solidFill>
              <a:effectLst/>
              <a:latin typeface="+mn-lt"/>
              <a:ea typeface="+mn-ea"/>
              <a:cs typeface="+mn-cs"/>
            </a:rPr>
            <a:t>挙げられる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引き続き各種団体等への補助金交付についてのあり方の見直しを行うとともに、交付に妥当な事業であるかなど、より慎重に判断していく。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9" name="直線コネクタ 308"/>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69850</xdr:rowOff>
    </xdr:to>
    <xdr:cxnSp macro="">
      <xdr:nvCxnSpPr>
        <xdr:cNvPr id="312" name="直線コネクタ 311"/>
        <xdr:cNvCxnSpPr/>
      </xdr:nvCxnSpPr>
      <xdr:spPr>
        <a:xfrm flipV="1">
          <a:off x="14782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69850</xdr:rowOff>
    </xdr:to>
    <xdr:cxnSp macro="">
      <xdr:nvCxnSpPr>
        <xdr:cNvPr id="315" name="直線コネクタ 314"/>
        <xdr:cNvCxnSpPr/>
      </xdr:nvCxnSpPr>
      <xdr:spPr>
        <a:xfrm>
          <a:off x="13893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65278</xdr:rowOff>
    </xdr:to>
    <xdr:cxnSp macro="">
      <xdr:nvCxnSpPr>
        <xdr:cNvPr id="318" name="直線コネクタ 317"/>
        <xdr:cNvCxnSpPr/>
      </xdr:nvCxnSpPr>
      <xdr:spPr>
        <a:xfrm flipV="1">
          <a:off x="13004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5" name="テキスト ボックス 33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6" name="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主な要因としては、平成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年度に借入れた災害復旧事業債</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一般単独事業債などの償還が終了し</a:t>
          </a:r>
          <a:r>
            <a:rPr lang="ja-JP" altLang="en-US" sz="1100">
              <a:solidFill>
                <a:schemeClr val="dk1"/>
              </a:solidFill>
              <a:effectLst/>
              <a:latin typeface="+mn-lt"/>
              <a:ea typeface="+mn-ea"/>
              <a:cs typeface="+mn-cs"/>
            </a:rPr>
            <a:t>たことによる</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減少が挙げられる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引き続き地方債を活用する事業の計画的な運用により、公債費の抑制に努める。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20320</xdr:rowOff>
    </xdr:to>
    <xdr:cxnSp macro="">
      <xdr:nvCxnSpPr>
        <xdr:cNvPr id="370" name="直線コネクタ 369"/>
        <xdr:cNvCxnSpPr/>
      </xdr:nvCxnSpPr>
      <xdr:spPr>
        <a:xfrm flipV="1">
          <a:off x="3987800" y="1300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20320</xdr:rowOff>
    </xdr:to>
    <xdr:cxnSp macro="">
      <xdr:nvCxnSpPr>
        <xdr:cNvPr id="373" name="直線コネクタ 372"/>
        <xdr:cNvCxnSpPr/>
      </xdr:nvCxnSpPr>
      <xdr:spPr>
        <a:xfrm>
          <a:off x="3098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76</xdr:row>
      <xdr:rowOff>12700</xdr:rowOff>
    </xdr:to>
    <xdr:cxnSp macro="">
      <xdr:nvCxnSpPr>
        <xdr:cNvPr id="376" name="直線コネクタ 375"/>
        <xdr:cNvCxnSpPr/>
      </xdr:nvCxnSpPr>
      <xdr:spPr>
        <a:xfrm>
          <a:off x="2209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153670</xdr:rowOff>
    </xdr:to>
    <xdr:cxnSp macro="">
      <xdr:nvCxnSpPr>
        <xdr:cNvPr id="379" name="直線コネクタ 378"/>
        <xdr:cNvCxnSpPr/>
      </xdr:nvCxnSpPr>
      <xdr:spPr>
        <a:xfrm flipV="1">
          <a:off x="1320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9" name="楕円 388"/>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0"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1" name="楕円 390"/>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2" name="テキスト ボックス 391"/>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3" name="楕円 392"/>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4" name="テキスト ボックス 39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5" name="楕円 394"/>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6" name="テキスト ボックス 395"/>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7" name="楕円 39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8" name="テキスト ボックス 39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の減となっている。</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経常経費の中でも比較的多くの割合を占める繰出金や補助費等の減少によるものが挙げられる。</a:t>
          </a:r>
          <a:r>
            <a:rPr kumimoji="1" lang="ja-JP" altLang="ja-JP" sz="1100">
              <a:solidFill>
                <a:schemeClr val="dk1"/>
              </a:solidFill>
              <a:effectLst/>
              <a:latin typeface="+mn-lt"/>
              <a:ea typeface="+mn-ea"/>
              <a:cs typeface="+mn-cs"/>
            </a:rPr>
            <a:t>ここ数年は緩やかに減少傾向と</a:t>
          </a:r>
          <a:r>
            <a:rPr kumimoji="1" lang="ja-JP" altLang="en-US" sz="1100">
              <a:solidFill>
                <a:schemeClr val="dk1"/>
              </a:solidFill>
              <a:effectLst/>
              <a:latin typeface="+mn-lt"/>
              <a:ea typeface="+mn-ea"/>
              <a:cs typeface="+mn-cs"/>
            </a:rPr>
            <a:t>言える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a:t>
          </a:r>
          <a:r>
            <a:rPr kumimoji="1" lang="ja-JP" altLang="en-US" sz="1100">
              <a:solidFill>
                <a:schemeClr val="dk1"/>
              </a:solidFill>
              <a:effectLst/>
              <a:latin typeface="+mn-lt"/>
              <a:ea typeface="+mn-ea"/>
              <a:cs typeface="+mn-cs"/>
            </a:rPr>
            <a:t>各会計での独立採算制の強化を図り、繰出金の抑制を目標に運営するとともに、経常比率の高い人件費や補助費の抑制に努める。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75</xdr:row>
      <xdr:rowOff>129286</xdr:rowOff>
    </xdr:to>
    <xdr:cxnSp macro="">
      <xdr:nvCxnSpPr>
        <xdr:cNvPr id="429" name="直線コネクタ 428"/>
        <xdr:cNvCxnSpPr/>
      </xdr:nvCxnSpPr>
      <xdr:spPr>
        <a:xfrm flipV="1">
          <a:off x="15671800" y="129651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12700</xdr:rowOff>
    </xdr:to>
    <xdr:cxnSp macro="">
      <xdr:nvCxnSpPr>
        <xdr:cNvPr id="432" name="直線コネクタ 431"/>
        <xdr:cNvCxnSpPr/>
      </xdr:nvCxnSpPr>
      <xdr:spPr>
        <a:xfrm flipV="1">
          <a:off x="14782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12700</xdr:rowOff>
    </xdr:to>
    <xdr:cxnSp macro="">
      <xdr:nvCxnSpPr>
        <xdr:cNvPr id="435" name="直線コネクタ 434"/>
        <xdr:cNvCxnSpPr/>
      </xdr:nvCxnSpPr>
      <xdr:spPr>
        <a:xfrm>
          <a:off x="13893800" y="13006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131572</xdr:rowOff>
    </xdr:to>
    <xdr:cxnSp macro="">
      <xdr:nvCxnSpPr>
        <xdr:cNvPr id="438" name="直線コネクタ 437"/>
        <xdr:cNvCxnSpPr/>
      </xdr:nvCxnSpPr>
      <xdr:spPr>
        <a:xfrm flipV="1">
          <a:off x="13004800" y="130063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1" name="フローチャート: 判断 440"/>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42" name="テキスト ボックス 441"/>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8" name="楕円 447"/>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9"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0" name="楕円 449"/>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1" name="テキスト ボックス 450"/>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2" name="楕円 451"/>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3" name="テキスト ボックス 452"/>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4" name="楕円 453"/>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5" name="テキスト ボックス 454"/>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7" name="テキスト ボックス 456"/>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101783</xdr:rowOff>
    </xdr:from>
    <xdr:to>
      <xdr:col>29</xdr:col>
      <xdr:colOff>127000</xdr:colOff>
      <xdr:row>17</xdr:row>
      <xdr:rowOff>113066</xdr:rowOff>
    </xdr:to>
    <xdr:cxnSp macro="">
      <xdr:nvCxnSpPr>
        <xdr:cNvPr id="52" name="直線コネクタ 51"/>
        <xdr:cNvCxnSpPr/>
      </xdr:nvCxnSpPr>
      <xdr:spPr bwMode="auto">
        <a:xfrm>
          <a:off x="5003800" y="2721158"/>
          <a:ext cx="647700" cy="35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101783</xdr:rowOff>
    </xdr:from>
    <xdr:to>
      <xdr:col>26</xdr:col>
      <xdr:colOff>50800</xdr:colOff>
      <xdr:row>17</xdr:row>
      <xdr:rowOff>161628</xdr:rowOff>
    </xdr:to>
    <xdr:cxnSp macro="">
      <xdr:nvCxnSpPr>
        <xdr:cNvPr id="55" name="直線コネクタ 54"/>
        <xdr:cNvCxnSpPr/>
      </xdr:nvCxnSpPr>
      <xdr:spPr bwMode="auto">
        <a:xfrm flipV="1">
          <a:off x="4305300" y="2721158"/>
          <a:ext cx="698500" cy="402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95138</xdr:rowOff>
    </xdr:from>
    <xdr:to>
      <xdr:col>22</xdr:col>
      <xdr:colOff>114300</xdr:colOff>
      <xdr:row>17</xdr:row>
      <xdr:rowOff>161628</xdr:rowOff>
    </xdr:to>
    <xdr:cxnSp macro="">
      <xdr:nvCxnSpPr>
        <xdr:cNvPr id="58" name="直線コネクタ 57"/>
        <xdr:cNvCxnSpPr/>
      </xdr:nvCxnSpPr>
      <xdr:spPr bwMode="auto">
        <a:xfrm>
          <a:off x="3606800" y="3057413"/>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95138</xdr:rowOff>
    </xdr:from>
    <xdr:to>
      <xdr:col>18</xdr:col>
      <xdr:colOff>177800</xdr:colOff>
      <xdr:row>17</xdr:row>
      <xdr:rowOff>169661</xdr:rowOff>
    </xdr:to>
    <xdr:cxnSp macro="">
      <xdr:nvCxnSpPr>
        <xdr:cNvPr id="61" name="直線コネクタ 60"/>
        <xdr:cNvCxnSpPr/>
      </xdr:nvCxnSpPr>
      <xdr:spPr bwMode="auto">
        <a:xfrm flipV="1">
          <a:off x="2908300" y="3057413"/>
          <a:ext cx="698500" cy="7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125654</xdr:rowOff>
    </xdr:from>
    <xdr:to>
      <xdr:col>15</xdr:col>
      <xdr:colOff>101600</xdr:colOff>
      <xdr:row>19</xdr:row>
      <xdr:rowOff>55804</xdr:rowOff>
    </xdr:to>
    <xdr:sp macro="" textlink="">
      <xdr:nvSpPr>
        <xdr:cNvPr id="64" name="フローチャート: 判断 63"/>
        <xdr:cNvSpPr/>
      </xdr:nvSpPr>
      <xdr:spPr bwMode="auto">
        <a:xfrm>
          <a:off x="28575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40581</xdr:rowOff>
    </xdr:from>
    <xdr:ext cx="762000" cy="259045"/>
    <xdr:sp macro="" textlink="">
      <xdr:nvSpPr>
        <xdr:cNvPr id="65" name="テキスト ボックス 64"/>
        <xdr:cNvSpPr txBox="1"/>
      </xdr:nvSpPr>
      <xdr:spPr>
        <a:xfrm>
          <a:off x="2527300" y="33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62266</xdr:rowOff>
    </xdr:from>
    <xdr:to>
      <xdr:col>29</xdr:col>
      <xdr:colOff>177800</xdr:colOff>
      <xdr:row>17</xdr:row>
      <xdr:rowOff>163866</xdr:rowOff>
    </xdr:to>
    <xdr:sp macro="" textlink="">
      <xdr:nvSpPr>
        <xdr:cNvPr id="71" name="楕円 70"/>
        <xdr:cNvSpPr/>
      </xdr:nvSpPr>
      <xdr:spPr bwMode="auto">
        <a:xfrm>
          <a:off x="5600700" y="30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34343</xdr:rowOff>
    </xdr:from>
    <xdr:ext cx="762000" cy="259045"/>
    <xdr:sp macro="" textlink="">
      <xdr:nvSpPr>
        <xdr:cNvPr id="72" name="人口1人当たり決算額の推移該当値テキスト130"/>
        <xdr:cNvSpPr txBox="1"/>
      </xdr:nvSpPr>
      <xdr:spPr>
        <a:xfrm>
          <a:off x="5740400" y="299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50983</xdr:rowOff>
    </xdr:from>
    <xdr:to>
      <xdr:col>26</xdr:col>
      <xdr:colOff>101600</xdr:colOff>
      <xdr:row>15</xdr:row>
      <xdr:rowOff>152583</xdr:rowOff>
    </xdr:to>
    <xdr:sp macro="" textlink="">
      <xdr:nvSpPr>
        <xdr:cNvPr id="73" name="楕円 72"/>
        <xdr:cNvSpPr/>
      </xdr:nvSpPr>
      <xdr:spPr bwMode="auto">
        <a:xfrm>
          <a:off x="49530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162760</xdr:rowOff>
    </xdr:from>
    <xdr:ext cx="736600" cy="259045"/>
    <xdr:sp macro="" textlink="">
      <xdr:nvSpPr>
        <xdr:cNvPr id="74" name="テキスト ボックス 73"/>
        <xdr:cNvSpPr txBox="1"/>
      </xdr:nvSpPr>
      <xdr:spPr>
        <a:xfrm>
          <a:off x="4622800" y="243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110828</xdr:rowOff>
    </xdr:from>
    <xdr:to>
      <xdr:col>22</xdr:col>
      <xdr:colOff>165100</xdr:colOff>
      <xdr:row>18</xdr:row>
      <xdr:rowOff>40978</xdr:rowOff>
    </xdr:to>
    <xdr:sp macro="" textlink="">
      <xdr:nvSpPr>
        <xdr:cNvPr id="75" name="楕円 74"/>
        <xdr:cNvSpPr/>
      </xdr:nvSpPr>
      <xdr:spPr bwMode="auto">
        <a:xfrm>
          <a:off x="4254500" y="307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25755</xdr:rowOff>
    </xdr:from>
    <xdr:ext cx="762000" cy="259045"/>
    <xdr:sp macro="" textlink="">
      <xdr:nvSpPr>
        <xdr:cNvPr id="76" name="テキスト ボックス 75"/>
        <xdr:cNvSpPr txBox="1"/>
      </xdr:nvSpPr>
      <xdr:spPr>
        <a:xfrm>
          <a:off x="3924300" y="315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44338</xdr:rowOff>
    </xdr:from>
    <xdr:to>
      <xdr:col>19</xdr:col>
      <xdr:colOff>38100</xdr:colOff>
      <xdr:row>17</xdr:row>
      <xdr:rowOff>145938</xdr:rowOff>
    </xdr:to>
    <xdr:sp macro="" textlink="">
      <xdr:nvSpPr>
        <xdr:cNvPr id="77" name="楕円 76"/>
        <xdr:cNvSpPr/>
      </xdr:nvSpPr>
      <xdr:spPr bwMode="auto">
        <a:xfrm>
          <a:off x="3556000" y="30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130715</xdr:rowOff>
    </xdr:from>
    <xdr:ext cx="762000" cy="259045"/>
    <xdr:sp macro="" textlink="">
      <xdr:nvSpPr>
        <xdr:cNvPr id="78" name="テキスト ボックス 77"/>
        <xdr:cNvSpPr txBox="1"/>
      </xdr:nvSpPr>
      <xdr:spPr>
        <a:xfrm>
          <a:off x="3225800" y="30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118861</xdr:rowOff>
    </xdr:from>
    <xdr:to>
      <xdr:col>15</xdr:col>
      <xdr:colOff>101600</xdr:colOff>
      <xdr:row>18</xdr:row>
      <xdr:rowOff>49011</xdr:rowOff>
    </xdr:to>
    <xdr:sp macro="" textlink="">
      <xdr:nvSpPr>
        <xdr:cNvPr id="79" name="楕円 78"/>
        <xdr:cNvSpPr/>
      </xdr:nvSpPr>
      <xdr:spPr bwMode="auto">
        <a:xfrm>
          <a:off x="2857500" y="30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59188</xdr:rowOff>
    </xdr:from>
    <xdr:ext cx="762000" cy="259045"/>
    <xdr:sp macro="" textlink="">
      <xdr:nvSpPr>
        <xdr:cNvPr id="80" name="テキスト ボックス 79"/>
        <xdr:cNvSpPr txBox="1"/>
      </xdr:nvSpPr>
      <xdr:spPr>
        <a:xfrm>
          <a:off x="2527300" y="28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31079</xdr:rowOff>
    </xdr:from>
    <xdr:to>
      <xdr:col>29</xdr:col>
      <xdr:colOff>127000</xdr:colOff>
      <xdr:row>36</xdr:row>
      <xdr:rowOff>59768</xdr:rowOff>
    </xdr:to>
    <xdr:cxnSp macro="">
      <xdr:nvCxnSpPr>
        <xdr:cNvPr id="112" name="直線コネクタ 111"/>
        <xdr:cNvCxnSpPr/>
      </xdr:nvCxnSpPr>
      <xdr:spPr bwMode="auto">
        <a:xfrm>
          <a:off x="5003800" y="6984329"/>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25959</xdr:rowOff>
    </xdr:from>
    <xdr:to>
      <xdr:col>26</xdr:col>
      <xdr:colOff>50800</xdr:colOff>
      <xdr:row>36</xdr:row>
      <xdr:rowOff>31079</xdr:rowOff>
    </xdr:to>
    <xdr:cxnSp macro="">
      <xdr:nvCxnSpPr>
        <xdr:cNvPr id="115" name="直線コネクタ 114"/>
        <xdr:cNvCxnSpPr/>
      </xdr:nvCxnSpPr>
      <xdr:spPr bwMode="auto">
        <a:xfrm>
          <a:off x="4305300" y="6979209"/>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25959</xdr:rowOff>
    </xdr:from>
    <xdr:to>
      <xdr:col>22</xdr:col>
      <xdr:colOff>114300</xdr:colOff>
      <xdr:row>36</xdr:row>
      <xdr:rowOff>82080</xdr:rowOff>
    </xdr:to>
    <xdr:cxnSp macro="">
      <xdr:nvCxnSpPr>
        <xdr:cNvPr id="118" name="直線コネクタ 117"/>
        <xdr:cNvCxnSpPr/>
      </xdr:nvCxnSpPr>
      <xdr:spPr bwMode="auto">
        <a:xfrm flipV="1">
          <a:off x="3606800" y="6979209"/>
          <a:ext cx="6985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82080</xdr:rowOff>
    </xdr:from>
    <xdr:to>
      <xdr:col>18</xdr:col>
      <xdr:colOff>177800</xdr:colOff>
      <xdr:row>36</xdr:row>
      <xdr:rowOff>92596</xdr:rowOff>
    </xdr:to>
    <xdr:cxnSp macro="">
      <xdr:nvCxnSpPr>
        <xdr:cNvPr id="121" name="直線コネクタ 120"/>
        <xdr:cNvCxnSpPr/>
      </xdr:nvCxnSpPr>
      <xdr:spPr bwMode="auto">
        <a:xfrm flipV="1">
          <a:off x="2908300" y="703533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148666</xdr:rowOff>
    </xdr:from>
    <xdr:to>
      <xdr:col>15</xdr:col>
      <xdr:colOff>101600</xdr:colOff>
      <xdr:row>37</xdr:row>
      <xdr:rowOff>78816</xdr:rowOff>
    </xdr:to>
    <xdr:sp macro="" textlink="">
      <xdr:nvSpPr>
        <xdr:cNvPr id="124" name="フローチャート: 判断 123"/>
        <xdr:cNvSpPr/>
      </xdr:nvSpPr>
      <xdr:spPr bwMode="auto">
        <a:xfrm>
          <a:off x="28575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63593</xdr:rowOff>
    </xdr:from>
    <xdr:ext cx="762000" cy="259045"/>
    <xdr:sp macro="" textlink="">
      <xdr:nvSpPr>
        <xdr:cNvPr id="125" name="テキスト ボックス 124"/>
        <xdr:cNvSpPr txBox="1"/>
      </xdr:nvSpPr>
      <xdr:spPr>
        <a:xfrm>
          <a:off x="25273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8968</xdr:rowOff>
    </xdr:from>
    <xdr:to>
      <xdr:col>29</xdr:col>
      <xdr:colOff>177800</xdr:colOff>
      <xdr:row>36</xdr:row>
      <xdr:rowOff>110568</xdr:rowOff>
    </xdr:to>
    <xdr:sp macro="" textlink="">
      <xdr:nvSpPr>
        <xdr:cNvPr id="131" name="楕円 130"/>
        <xdr:cNvSpPr/>
      </xdr:nvSpPr>
      <xdr:spPr bwMode="auto">
        <a:xfrm>
          <a:off x="5600700" y="696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323945</xdr:rowOff>
    </xdr:from>
    <xdr:ext cx="762000" cy="259045"/>
    <xdr:sp macro="" textlink="">
      <xdr:nvSpPr>
        <xdr:cNvPr id="132" name="人口1人当たり決算額の推移該当値テキスト445"/>
        <xdr:cNvSpPr txBox="1"/>
      </xdr:nvSpPr>
      <xdr:spPr>
        <a:xfrm>
          <a:off x="5740400" y="693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323179</xdr:rowOff>
    </xdr:from>
    <xdr:to>
      <xdr:col>26</xdr:col>
      <xdr:colOff>101600</xdr:colOff>
      <xdr:row>36</xdr:row>
      <xdr:rowOff>81879</xdr:rowOff>
    </xdr:to>
    <xdr:sp macro="" textlink="">
      <xdr:nvSpPr>
        <xdr:cNvPr id="133" name="楕円 132"/>
        <xdr:cNvSpPr/>
      </xdr:nvSpPr>
      <xdr:spPr bwMode="auto">
        <a:xfrm>
          <a:off x="4953000" y="693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66656</xdr:rowOff>
    </xdr:from>
    <xdr:ext cx="736600" cy="259045"/>
    <xdr:sp macro="" textlink="">
      <xdr:nvSpPr>
        <xdr:cNvPr id="134" name="テキスト ボックス 133"/>
        <xdr:cNvSpPr txBox="1"/>
      </xdr:nvSpPr>
      <xdr:spPr>
        <a:xfrm>
          <a:off x="4622800" y="701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318059</xdr:rowOff>
    </xdr:from>
    <xdr:to>
      <xdr:col>22</xdr:col>
      <xdr:colOff>165100</xdr:colOff>
      <xdr:row>36</xdr:row>
      <xdr:rowOff>76759</xdr:rowOff>
    </xdr:to>
    <xdr:sp macro="" textlink="">
      <xdr:nvSpPr>
        <xdr:cNvPr id="135" name="楕円 134"/>
        <xdr:cNvSpPr/>
      </xdr:nvSpPr>
      <xdr:spPr bwMode="auto">
        <a:xfrm>
          <a:off x="4254500" y="69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61536</xdr:rowOff>
    </xdr:from>
    <xdr:ext cx="762000" cy="259045"/>
    <xdr:sp macro="" textlink="">
      <xdr:nvSpPr>
        <xdr:cNvPr id="136" name="テキスト ボックス 135"/>
        <xdr:cNvSpPr txBox="1"/>
      </xdr:nvSpPr>
      <xdr:spPr>
        <a:xfrm>
          <a:off x="3924300" y="70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31280</xdr:rowOff>
    </xdr:from>
    <xdr:to>
      <xdr:col>19</xdr:col>
      <xdr:colOff>38100</xdr:colOff>
      <xdr:row>36</xdr:row>
      <xdr:rowOff>132880</xdr:rowOff>
    </xdr:to>
    <xdr:sp macro="" textlink="">
      <xdr:nvSpPr>
        <xdr:cNvPr id="137" name="楕円 136"/>
        <xdr:cNvSpPr/>
      </xdr:nvSpPr>
      <xdr:spPr bwMode="auto">
        <a:xfrm>
          <a:off x="3556000" y="698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117657</xdr:rowOff>
    </xdr:from>
    <xdr:ext cx="762000" cy="259045"/>
    <xdr:sp macro="" textlink="">
      <xdr:nvSpPr>
        <xdr:cNvPr id="138" name="テキスト ボックス 137"/>
        <xdr:cNvSpPr txBox="1"/>
      </xdr:nvSpPr>
      <xdr:spPr>
        <a:xfrm>
          <a:off x="3225800" y="70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41796</xdr:rowOff>
    </xdr:from>
    <xdr:to>
      <xdr:col>15</xdr:col>
      <xdr:colOff>101600</xdr:colOff>
      <xdr:row>36</xdr:row>
      <xdr:rowOff>143396</xdr:rowOff>
    </xdr:to>
    <xdr:sp macro="" textlink="">
      <xdr:nvSpPr>
        <xdr:cNvPr id="139" name="楕円 138"/>
        <xdr:cNvSpPr/>
      </xdr:nvSpPr>
      <xdr:spPr bwMode="auto">
        <a:xfrm>
          <a:off x="2857500" y="699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153573</xdr:rowOff>
    </xdr:from>
    <xdr:ext cx="762000" cy="259045"/>
    <xdr:sp macro="" textlink="">
      <xdr:nvSpPr>
        <xdr:cNvPr id="140" name="テキスト ボックス 139"/>
        <xdr:cNvSpPr txBox="1"/>
      </xdr:nvSpPr>
      <xdr:spPr>
        <a:xfrm>
          <a:off x="2527300" y="676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118620</xdr:rowOff>
    </xdr:from>
    <xdr:to>
      <xdr:col>24</xdr:col>
      <xdr:colOff>63500</xdr:colOff>
      <xdr:row>35</xdr:row>
      <xdr:rowOff>129184</xdr:rowOff>
    </xdr:to>
    <xdr:cxnSp macro="">
      <xdr:nvCxnSpPr>
        <xdr:cNvPr id="63" name="直線コネクタ 62"/>
        <xdr:cNvCxnSpPr/>
      </xdr:nvCxnSpPr>
      <xdr:spPr>
        <a:xfrm flipV="1">
          <a:off x="3797300" y="6119370"/>
          <a:ext cx="8382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129184</xdr:rowOff>
    </xdr:from>
    <xdr:to>
      <xdr:col>19</xdr:col>
      <xdr:colOff>177800</xdr:colOff>
      <xdr:row>36</xdr:row>
      <xdr:rowOff>6459</xdr:rowOff>
    </xdr:to>
    <xdr:cxnSp macro="">
      <xdr:nvCxnSpPr>
        <xdr:cNvPr id="66" name="直線コネクタ 65"/>
        <xdr:cNvCxnSpPr/>
      </xdr:nvCxnSpPr>
      <xdr:spPr>
        <a:xfrm flipV="1">
          <a:off x="2908300" y="6129934"/>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156078</xdr:rowOff>
    </xdr:from>
    <xdr:to>
      <xdr:col>15</xdr:col>
      <xdr:colOff>50800</xdr:colOff>
      <xdr:row>36</xdr:row>
      <xdr:rowOff>6459</xdr:rowOff>
    </xdr:to>
    <xdr:cxnSp macro="">
      <xdr:nvCxnSpPr>
        <xdr:cNvPr id="69" name="直線コネクタ 68"/>
        <xdr:cNvCxnSpPr/>
      </xdr:nvCxnSpPr>
      <xdr:spPr>
        <a:xfrm>
          <a:off x="2019300" y="6156828"/>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156078</xdr:rowOff>
    </xdr:from>
    <xdr:to>
      <xdr:col>10</xdr:col>
      <xdr:colOff>114300</xdr:colOff>
      <xdr:row>37</xdr:row>
      <xdr:rowOff>38643</xdr:rowOff>
    </xdr:to>
    <xdr:cxnSp macro="">
      <xdr:nvCxnSpPr>
        <xdr:cNvPr id="72" name="直線コネクタ 71"/>
        <xdr:cNvCxnSpPr/>
      </xdr:nvCxnSpPr>
      <xdr:spPr>
        <a:xfrm flipV="1">
          <a:off x="1130300" y="6156828"/>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67820</xdr:rowOff>
    </xdr:from>
    <xdr:to>
      <xdr:col>24</xdr:col>
      <xdr:colOff>114300</xdr:colOff>
      <xdr:row>35</xdr:row>
      <xdr:rowOff>169420</xdr:rowOff>
    </xdr:to>
    <xdr:sp macro="" textlink="">
      <xdr:nvSpPr>
        <xdr:cNvPr id="82" name="楕円 81"/>
        <xdr:cNvSpPr/>
      </xdr:nvSpPr>
      <xdr:spPr>
        <a:xfrm>
          <a:off x="4584700" y="60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46247</xdr:rowOff>
    </xdr:from>
    <xdr:ext cx="534377" cy="259045"/>
    <xdr:sp macro="" textlink="">
      <xdr:nvSpPr>
        <xdr:cNvPr id="83" name="人件費該当値テキスト"/>
        <xdr:cNvSpPr txBox="1"/>
      </xdr:nvSpPr>
      <xdr:spPr>
        <a:xfrm>
          <a:off x="4686300" y="60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78384</xdr:rowOff>
    </xdr:from>
    <xdr:to>
      <xdr:col>20</xdr:col>
      <xdr:colOff>38100</xdr:colOff>
      <xdr:row>36</xdr:row>
      <xdr:rowOff>8534</xdr:rowOff>
    </xdr:to>
    <xdr:sp macro="" textlink="">
      <xdr:nvSpPr>
        <xdr:cNvPr id="84" name="楕円 83"/>
        <xdr:cNvSpPr/>
      </xdr:nvSpPr>
      <xdr:spPr>
        <a:xfrm>
          <a:off x="3746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171111</xdr:rowOff>
    </xdr:from>
    <xdr:ext cx="534377" cy="259045"/>
    <xdr:sp macro="" textlink="">
      <xdr:nvSpPr>
        <xdr:cNvPr id="85" name="テキスト ボックス 84"/>
        <xdr:cNvSpPr txBox="1"/>
      </xdr:nvSpPr>
      <xdr:spPr>
        <a:xfrm>
          <a:off x="3530111" y="61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127109</xdr:rowOff>
    </xdr:from>
    <xdr:to>
      <xdr:col>15</xdr:col>
      <xdr:colOff>101600</xdr:colOff>
      <xdr:row>36</xdr:row>
      <xdr:rowOff>57259</xdr:rowOff>
    </xdr:to>
    <xdr:sp macro="" textlink="">
      <xdr:nvSpPr>
        <xdr:cNvPr id="86" name="楕円 85"/>
        <xdr:cNvSpPr/>
      </xdr:nvSpPr>
      <xdr:spPr>
        <a:xfrm>
          <a:off x="2857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48386</xdr:rowOff>
    </xdr:from>
    <xdr:ext cx="534377" cy="259045"/>
    <xdr:sp macro="" textlink="">
      <xdr:nvSpPr>
        <xdr:cNvPr id="87" name="テキスト ボックス 86"/>
        <xdr:cNvSpPr txBox="1"/>
      </xdr:nvSpPr>
      <xdr:spPr>
        <a:xfrm>
          <a:off x="2641111" y="62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105278</xdr:rowOff>
    </xdr:from>
    <xdr:to>
      <xdr:col>10</xdr:col>
      <xdr:colOff>165100</xdr:colOff>
      <xdr:row>36</xdr:row>
      <xdr:rowOff>35428</xdr:rowOff>
    </xdr:to>
    <xdr:sp macro="" textlink="">
      <xdr:nvSpPr>
        <xdr:cNvPr id="88" name="楕円 87"/>
        <xdr:cNvSpPr/>
      </xdr:nvSpPr>
      <xdr:spPr>
        <a:xfrm>
          <a:off x="1968500" y="61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51955</xdr:rowOff>
    </xdr:from>
    <xdr:ext cx="534377" cy="259045"/>
    <xdr:sp macro="" textlink="">
      <xdr:nvSpPr>
        <xdr:cNvPr id="89" name="テキスト ボックス 88"/>
        <xdr:cNvSpPr txBox="1"/>
      </xdr:nvSpPr>
      <xdr:spPr>
        <a:xfrm>
          <a:off x="1752111" y="5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159293</xdr:rowOff>
    </xdr:from>
    <xdr:to>
      <xdr:col>6</xdr:col>
      <xdr:colOff>38100</xdr:colOff>
      <xdr:row>37</xdr:row>
      <xdr:rowOff>89443</xdr:rowOff>
    </xdr:to>
    <xdr:sp macro="" textlink="">
      <xdr:nvSpPr>
        <xdr:cNvPr id="90" name="楕円 89"/>
        <xdr:cNvSpPr/>
      </xdr:nvSpPr>
      <xdr:spPr>
        <a:xfrm>
          <a:off x="1079500" y="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105970</xdr:rowOff>
    </xdr:from>
    <xdr:ext cx="534377" cy="259045"/>
    <xdr:sp macro="" textlink="">
      <xdr:nvSpPr>
        <xdr:cNvPr id="91" name="テキスト ボックス 90"/>
        <xdr:cNvSpPr txBox="1"/>
      </xdr:nvSpPr>
      <xdr:spPr>
        <a:xfrm>
          <a:off x="863111" y="61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128417</xdr:rowOff>
    </xdr:from>
    <xdr:to>
      <xdr:col>24</xdr:col>
      <xdr:colOff>63500</xdr:colOff>
      <xdr:row>59</xdr:row>
      <xdr:rowOff>9496</xdr:rowOff>
    </xdr:to>
    <xdr:cxnSp macro="">
      <xdr:nvCxnSpPr>
        <xdr:cNvPr id="123" name="直線コネクタ 122"/>
        <xdr:cNvCxnSpPr/>
      </xdr:nvCxnSpPr>
      <xdr:spPr>
        <a:xfrm flipV="1">
          <a:off x="3797300" y="10072517"/>
          <a:ext cx="838200" cy="5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105818</xdr:rowOff>
    </xdr:from>
    <xdr:to>
      <xdr:col>19</xdr:col>
      <xdr:colOff>177800</xdr:colOff>
      <xdr:row>59</xdr:row>
      <xdr:rowOff>9496</xdr:rowOff>
    </xdr:to>
    <xdr:cxnSp macro="">
      <xdr:nvCxnSpPr>
        <xdr:cNvPr id="126" name="直線コネクタ 125"/>
        <xdr:cNvCxnSpPr/>
      </xdr:nvCxnSpPr>
      <xdr:spPr>
        <a:xfrm>
          <a:off x="2908300" y="10049918"/>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79856</xdr:rowOff>
    </xdr:from>
    <xdr:to>
      <xdr:col>15</xdr:col>
      <xdr:colOff>50800</xdr:colOff>
      <xdr:row>58</xdr:row>
      <xdr:rowOff>105818</xdr:rowOff>
    </xdr:to>
    <xdr:cxnSp macro="">
      <xdr:nvCxnSpPr>
        <xdr:cNvPr id="129" name="直線コネクタ 128"/>
        <xdr:cNvCxnSpPr/>
      </xdr:nvCxnSpPr>
      <xdr:spPr>
        <a:xfrm>
          <a:off x="2019300" y="10023956"/>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51558</xdr:rowOff>
    </xdr:from>
    <xdr:to>
      <xdr:col>10</xdr:col>
      <xdr:colOff>114300</xdr:colOff>
      <xdr:row>58</xdr:row>
      <xdr:rowOff>79856</xdr:rowOff>
    </xdr:to>
    <xdr:cxnSp macro="">
      <xdr:nvCxnSpPr>
        <xdr:cNvPr id="132" name="直線コネクタ 131"/>
        <xdr:cNvCxnSpPr/>
      </xdr:nvCxnSpPr>
      <xdr:spPr>
        <a:xfrm>
          <a:off x="1130300" y="9995658"/>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104141</xdr:rowOff>
    </xdr:from>
    <xdr:ext cx="534377" cy="259045"/>
    <xdr:sp macro="" textlink="">
      <xdr:nvSpPr>
        <xdr:cNvPr id="134" name="テキスト ボックス 133"/>
        <xdr:cNvSpPr txBox="1"/>
      </xdr:nvSpPr>
      <xdr:spPr>
        <a:xfrm>
          <a:off x="1752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165203</xdr:rowOff>
    </xdr:from>
    <xdr:to>
      <xdr:col>6</xdr:col>
      <xdr:colOff>38100</xdr:colOff>
      <xdr:row>58</xdr:row>
      <xdr:rowOff>95353</xdr:rowOff>
    </xdr:to>
    <xdr:sp macro="" textlink="">
      <xdr:nvSpPr>
        <xdr:cNvPr id="135" name="フローチャート: 判断 134"/>
        <xdr:cNvSpPr/>
      </xdr:nvSpPr>
      <xdr:spPr>
        <a:xfrm>
          <a:off x="1079500" y="993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111880</xdr:rowOff>
    </xdr:from>
    <xdr:ext cx="534377" cy="259045"/>
    <xdr:sp macro="" textlink="">
      <xdr:nvSpPr>
        <xdr:cNvPr id="136" name="テキスト ボックス 135"/>
        <xdr:cNvSpPr txBox="1"/>
      </xdr:nvSpPr>
      <xdr:spPr>
        <a:xfrm>
          <a:off x="863111" y="97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77617</xdr:rowOff>
    </xdr:from>
    <xdr:to>
      <xdr:col>24</xdr:col>
      <xdr:colOff>114300</xdr:colOff>
      <xdr:row>59</xdr:row>
      <xdr:rowOff>7767</xdr:rowOff>
    </xdr:to>
    <xdr:sp macro="" textlink="">
      <xdr:nvSpPr>
        <xdr:cNvPr id="142" name="楕円 141"/>
        <xdr:cNvSpPr/>
      </xdr:nvSpPr>
      <xdr:spPr>
        <a:xfrm>
          <a:off x="4584700" y="10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163994</xdr:rowOff>
    </xdr:from>
    <xdr:ext cx="534377" cy="259045"/>
    <xdr:sp macro="" textlink="">
      <xdr:nvSpPr>
        <xdr:cNvPr id="143" name="物件費該当値テキスト"/>
        <xdr:cNvSpPr txBox="1"/>
      </xdr:nvSpPr>
      <xdr:spPr>
        <a:xfrm>
          <a:off x="4686300" y="99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130146</xdr:rowOff>
    </xdr:from>
    <xdr:to>
      <xdr:col>20</xdr:col>
      <xdr:colOff>38100</xdr:colOff>
      <xdr:row>59</xdr:row>
      <xdr:rowOff>60296</xdr:rowOff>
    </xdr:to>
    <xdr:sp macro="" textlink="">
      <xdr:nvSpPr>
        <xdr:cNvPr id="144" name="楕円 143"/>
        <xdr:cNvSpPr/>
      </xdr:nvSpPr>
      <xdr:spPr>
        <a:xfrm>
          <a:off x="3746500" y="100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51423</xdr:rowOff>
    </xdr:from>
    <xdr:ext cx="534377" cy="259045"/>
    <xdr:sp macro="" textlink="">
      <xdr:nvSpPr>
        <xdr:cNvPr id="145" name="テキスト ボックス 144"/>
        <xdr:cNvSpPr txBox="1"/>
      </xdr:nvSpPr>
      <xdr:spPr>
        <a:xfrm>
          <a:off x="3530111" y="101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55018</xdr:rowOff>
    </xdr:from>
    <xdr:to>
      <xdr:col>15</xdr:col>
      <xdr:colOff>101600</xdr:colOff>
      <xdr:row>58</xdr:row>
      <xdr:rowOff>156618</xdr:rowOff>
    </xdr:to>
    <xdr:sp macro="" textlink="">
      <xdr:nvSpPr>
        <xdr:cNvPr id="146" name="楕円 145"/>
        <xdr:cNvSpPr/>
      </xdr:nvSpPr>
      <xdr:spPr>
        <a:xfrm>
          <a:off x="2857500" y="99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147745</xdr:rowOff>
    </xdr:from>
    <xdr:ext cx="534377" cy="259045"/>
    <xdr:sp macro="" textlink="">
      <xdr:nvSpPr>
        <xdr:cNvPr id="147" name="テキスト ボックス 146"/>
        <xdr:cNvSpPr txBox="1"/>
      </xdr:nvSpPr>
      <xdr:spPr>
        <a:xfrm>
          <a:off x="2641111" y="100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29056</xdr:rowOff>
    </xdr:from>
    <xdr:to>
      <xdr:col>10</xdr:col>
      <xdr:colOff>165100</xdr:colOff>
      <xdr:row>58</xdr:row>
      <xdr:rowOff>130656</xdr:rowOff>
    </xdr:to>
    <xdr:sp macro="" textlink="">
      <xdr:nvSpPr>
        <xdr:cNvPr id="148" name="楕円 147"/>
        <xdr:cNvSpPr/>
      </xdr:nvSpPr>
      <xdr:spPr>
        <a:xfrm>
          <a:off x="1968500" y="9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121783</xdr:rowOff>
    </xdr:from>
    <xdr:ext cx="534377" cy="259045"/>
    <xdr:sp macro="" textlink="">
      <xdr:nvSpPr>
        <xdr:cNvPr id="149" name="テキスト ボックス 148"/>
        <xdr:cNvSpPr txBox="1"/>
      </xdr:nvSpPr>
      <xdr:spPr>
        <a:xfrm>
          <a:off x="1752111" y="100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758</xdr:rowOff>
    </xdr:from>
    <xdr:to>
      <xdr:col>6</xdr:col>
      <xdr:colOff>38100</xdr:colOff>
      <xdr:row>58</xdr:row>
      <xdr:rowOff>102358</xdr:rowOff>
    </xdr:to>
    <xdr:sp macro="" textlink="">
      <xdr:nvSpPr>
        <xdr:cNvPr id="150" name="楕円 149"/>
        <xdr:cNvSpPr/>
      </xdr:nvSpPr>
      <xdr:spPr>
        <a:xfrm>
          <a:off x="1079500" y="99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93485</xdr:rowOff>
    </xdr:from>
    <xdr:ext cx="534377" cy="259045"/>
    <xdr:sp macro="" textlink="">
      <xdr:nvSpPr>
        <xdr:cNvPr id="151" name="テキスト ボックス 150"/>
        <xdr:cNvSpPr txBox="1"/>
      </xdr:nvSpPr>
      <xdr:spPr>
        <a:xfrm>
          <a:off x="863111" y="100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47757</xdr:rowOff>
    </xdr:from>
    <xdr:to>
      <xdr:col>24</xdr:col>
      <xdr:colOff>63500</xdr:colOff>
      <xdr:row>78</xdr:row>
      <xdr:rowOff>50775</xdr:rowOff>
    </xdr:to>
    <xdr:cxnSp macro="">
      <xdr:nvCxnSpPr>
        <xdr:cNvPr id="178" name="直線コネクタ 177"/>
        <xdr:cNvCxnSpPr/>
      </xdr:nvCxnSpPr>
      <xdr:spPr>
        <a:xfrm flipV="1">
          <a:off x="3797300" y="1342085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43687</xdr:rowOff>
    </xdr:from>
    <xdr:to>
      <xdr:col>19</xdr:col>
      <xdr:colOff>177800</xdr:colOff>
      <xdr:row>78</xdr:row>
      <xdr:rowOff>50775</xdr:rowOff>
    </xdr:to>
    <xdr:cxnSp macro="">
      <xdr:nvCxnSpPr>
        <xdr:cNvPr id="181" name="直線コネクタ 180"/>
        <xdr:cNvCxnSpPr/>
      </xdr:nvCxnSpPr>
      <xdr:spPr>
        <a:xfrm>
          <a:off x="2908300" y="13416787"/>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43687</xdr:rowOff>
    </xdr:from>
    <xdr:to>
      <xdr:col>15</xdr:col>
      <xdr:colOff>50800</xdr:colOff>
      <xdr:row>78</xdr:row>
      <xdr:rowOff>53609</xdr:rowOff>
    </xdr:to>
    <xdr:cxnSp macro="">
      <xdr:nvCxnSpPr>
        <xdr:cNvPr id="184" name="直線コネクタ 183"/>
        <xdr:cNvCxnSpPr/>
      </xdr:nvCxnSpPr>
      <xdr:spPr>
        <a:xfrm flipV="1">
          <a:off x="2019300" y="13416787"/>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24119</xdr:rowOff>
    </xdr:from>
    <xdr:to>
      <xdr:col>10</xdr:col>
      <xdr:colOff>114300</xdr:colOff>
      <xdr:row>78</xdr:row>
      <xdr:rowOff>53609</xdr:rowOff>
    </xdr:to>
    <xdr:cxnSp macro="">
      <xdr:nvCxnSpPr>
        <xdr:cNvPr id="187" name="直線コネクタ 186"/>
        <xdr:cNvCxnSpPr/>
      </xdr:nvCxnSpPr>
      <xdr:spPr>
        <a:xfrm>
          <a:off x="1130300" y="13397219"/>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79435</xdr:rowOff>
    </xdr:from>
    <xdr:to>
      <xdr:col>6</xdr:col>
      <xdr:colOff>38100</xdr:colOff>
      <xdr:row>78</xdr:row>
      <xdr:rowOff>9585</xdr:rowOff>
    </xdr:to>
    <xdr:sp macro="" textlink="">
      <xdr:nvSpPr>
        <xdr:cNvPr id="190" name="フローチャート: 判断 189"/>
        <xdr:cNvSpPr/>
      </xdr:nvSpPr>
      <xdr:spPr>
        <a:xfrm>
          <a:off x="1079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26112</xdr:rowOff>
    </xdr:from>
    <xdr:ext cx="469744" cy="259045"/>
    <xdr:sp macro="" textlink="">
      <xdr:nvSpPr>
        <xdr:cNvPr id="191" name="テキスト ボックス 190"/>
        <xdr:cNvSpPr txBox="1"/>
      </xdr:nvSpPr>
      <xdr:spPr>
        <a:xfrm>
          <a:off x="895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168407</xdr:rowOff>
    </xdr:from>
    <xdr:to>
      <xdr:col>24</xdr:col>
      <xdr:colOff>114300</xdr:colOff>
      <xdr:row>78</xdr:row>
      <xdr:rowOff>98557</xdr:rowOff>
    </xdr:to>
    <xdr:sp macro="" textlink="">
      <xdr:nvSpPr>
        <xdr:cNvPr id="197" name="楕円 196"/>
        <xdr:cNvSpPr/>
      </xdr:nvSpPr>
      <xdr:spPr>
        <a:xfrm>
          <a:off x="4584700" y="133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83334</xdr:rowOff>
    </xdr:from>
    <xdr:ext cx="469744" cy="259045"/>
    <xdr:sp macro="" textlink="">
      <xdr:nvSpPr>
        <xdr:cNvPr id="198" name="維持補修費該当値テキスト"/>
        <xdr:cNvSpPr txBox="1"/>
      </xdr:nvSpPr>
      <xdr:spPr>
        <a:xfrm>
          <a:off x="4686300" y="132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171425</xdr:rowOff>
    </xdr:from>
    <xdr:to>
      <xdr:col>20</xdr:col>
      <xdr:colOff>38100</xdr:colOff>
      <xdr:row>78</xdr:row>
      <xdr:rowOff>101575</xdr:rowOff>
    </xdr:to>
    <xdr:sp macro="" textlink="">
      <xdr:nvSpPr>
        <xdr:cNvPr id="199" name="楕円 198"/>
        <xdr:cNvSpPr/>
      </xdr:nvSpPr>
      <xdr:spPr>
        <a:xfrm>
          <a:off x="37465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200" name="テキスト ボックス 199"/>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164337</xdr:rowOff>
    </xdr:from>
    <xdr:to>
      <xdr:col>15</xdr:col>
      <xdr:colOff>101600</xdr:colOff>
      <xdr:row>78</xdr:row>
      <xdr:rowOff>94487</xdr:rowOff>
    </xdr:to>
    <xdr:sp macro="" textlink="">
      <xdr:nvSpPr>
        <xdr:cNvPr id="201" name="楕円 200"/>
        <xdr:cNvSpPr/>
      </xdr:nvSpPr>
      <xdr:spPr>
        <a:xfrm>
          <a:off x="2857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85614</xdr:rowOff>
    </xdr:from>
    <xdr:ext cx="469744" cy="259045"/>
    <xdr:sp macro="" textlink="">
      <xdr:nvSpPr>
        <xdr:cNvPr id="202" name="テキスト ボックス 201"/>
        <xdr:cNvSpPr txBox="1"/>
      </xdr:nvSpPr>
      <xdr:spPr>
        <a:xfrm>
          <a:off x="2673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2809</xdr:rowOff>
    </xdr:from>
    <xdr:to>
      <xdr:col>10</xdr:col>
      <xdr:colOff>165100</xdr:colOff>
      <xdr:row>78</xdr:row>
      <xdr:rowOff>104409</xdr:rowOff>
    </xdr:to>
    <xdr:sp macro="" textlink="">
      <xdr:nvSpPr>
        <xdr:cNvPr id="203" name="楕円 202"/>
        <xdr:cNvSpPr/>
      </xdr:nvSpPr>
      <xdr:spPr>
        <a:xfrm>
          <a:off x="1968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95536</xdr:rowOff>
    </xdr:from>
    <xdr:ext cx="469744" cy="259045"/>
    <xdr:sp macro="" textlink="">
      <xdr:nvSpPr>
        <xdr:cNvPr id="204" name="テキスト ボックス 203"/>
        <xdr:cNvSpPr txBox="1"/>
      </xdr:nvSpPr>
      <xdr:spPr>
        <a:xfrm>
          <a:off x="1784428" y="134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144769</xdr:rowOff>
    </xdr:from>
    <xdr:to>
      <xdr:col>6</xdr:col>
      <xdr:colOff>38100</xdr:colOff>
      <xdr:row>78</xdr:row>
      <xdr:rowOff>74919</xdr:rowOff>
    </xdr:to>
    <xdr:sp macro="" textlink="">
      <xdr:nvSpPr>
        <xdr:cNvPr id="205" name="楕円 204"/>
        <xdr:cNvSpPr/>
      </xdr:nvSpPr>
      <xdr:spPr>
        <a:xfrm>
          <a:off x="10795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66046</xdr:rowOff>
    </xdr:from>
    <xdr:ext cx="469744" cy="259045"/>
    <xdr:sp macro="" textlink="">
      <xdr:nvSpPr>
        <xdr:cNvPr id="206" name="テキスト ボックス 205"/>
        <xdr:cNvSpPr txBox="1"/>
      </xdr:nvSpPr>
      <xdr:spPr>
        <a:xfrm>
          <a:off x="895428" y="134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1191</xdr:rowOff>
    </xdr:from>
    <xdr:to>
      <xdr:col>24</xdr:col>
      <xdr:colOff>63500</xdr:colOff>
      <xdr:row>98</xdr:row>
      <xdr:rowOff>31321</xdr:rowOff>
    </xdr:to>
    <xdr:cxnSp macro="">
      <xdr:nvCxnSpPr>
        <xdr:cNvPr id="234" name="直線コネクタ 233"/>
        <xdr:cNvCxnSpPr/>
      </xdr:nvCxnSpPr>
      <xdr:spPr>
        <a:xfrm>
          <a:off x="3797300" y="16803291"/>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1191</xdr:rowOff>
    </xdr:from>
    <xdr:to>
      <xdr:col>19</xdr:col>
      <xdr:colOff>177800</xdr:colOff>
      <xdr:row>98</xdr:row>
      <xdr:rowOff>16942</xdr:rowOff>
    </xdr:to>
    <xdr:cxnSp macro="">
      <xdr:nvCxnSpPr>
        <xdr:cNvPr id="237" name="直線コネクタ 236"/>
        <xdr:cNvCxnSpPr/>
      </xdr:nvCxnSpPr>
      <xdr:spPr>
        <a:xfrm flipV="1">
          <a:off x="2908300" y="16803291"/>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16942</xdr:rowOff>
    </xdr:from>
    <xdr:to>
      <xdr:col>15</xdr:col>
      <xdr:colOff>50800</xdr:colOff>
      <xdr:row>98</xdr:row>
      <xdr:rowOff>92425</xdr:rowOff>
    </xdr:to>
    <xdr:cxnSp macro="">
      <xdr:nvCxnSpPr>
        <xdr:cNvPr id="240" name="直線コネクタ 239"/>
        <xdr:cNvCxnSpPr/>
      </xdr:nvCxnSpPr>
      <xdr:spPr>
        <a:xfrm flipV="1">
          <a:off x="2019300" y="16819042"/>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2" name="テキスト ボックス 241"/>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159131</xdr:rowOff>
    </xdr:from>
    <xdr:to>
      <xdr:col>10</xdr:col>
      <xdr:colOff>114300</xdr:colOff>
      <xdr:row>98</xdr:row>
      <xdr:rowOff>92425</xdr:rowOff>
    </xdr:to>
    <xdr:cxnSp macro="">
      <xdr:nvCxnSpPr>
        <xdr:cNvPr id="243" name="直線コネクタ 242"/>
        <xdr:cNvCxnSpPr/>
      </xdr:nvCxnSpPr>
      <xdr:spPr>
        <a:xfrm>
          <a:off x="1130300" y="16789781"/>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5" name="テキスト ボックス 244"/>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6" name="フローチャート: 判断 245"/>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7" name="テキスト ボックス 246"/>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151971</xdr:rowOff>
    </xdr:from>
    <xdr:to>
      <xdr:col>24</xdr:col>
      <xdr:colOff>114300</xdr:colOff>
      <xdr:row>98</xdr:row>
      <xdr:rowOff>82121</xdr:rowOff>
    </xdr:to>
    <xdr:sp macro="" textlink="">
      <xdr:nvSpPr>
        <xdr:cNvPr id="253" name="楕円 252"/>
        <xdr:cNvSpPr/>
      </xdr:nvSpPr>
      <xdr:spPr>
        <a:xfrm>
          <a:off x="4584700" y="16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130398</xdr:rowOff>
    </xdr:from>
    <xdr:ext cx="534377" cy="259045"/>
    <xdr:sp macro="" textlink="">
      <xdr:nvSpPr>
        <xdr:cNvPr id="254" name="扶助費該当値テキスト"/>
        <xdr:cNvSpPr txBox="1"/>
      </xdr:nvSpPr>
      <xdr:spPr>
        <a:xfrm>
          <a:off x="4686300" y="167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121841</xdr:rowOff>
    </xdr:from>
    <xdr:to>
      <xdr:col>20</xdr:col>
      <xdr:colOff>38100</xdr:colOff>
      <xdr:row>98</xdr:row>
      <xdr:rowOff>51991</xdr:rowOff>
    </xdr:to>
    <xdr:sp macro="" textlink="">
      <xdr:nvSpPr>
        <xdr:cNvPr id="255" name="楕円 254"/>
        <xdr:cNvSpPr/>
      </xdr:nvSpPr>
      <xdr:spPr>
        <a:xfrm>
          <a:off x="3746500" y="167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43118</xdr:rowOff>
    </xdr:from>
    <xdr:ext cx="534377" cy="259045"/>
    <xdr:sp macro="" textlink="">
      <xdr:nvSpPr>
        <xdr:cNvPr id="256" name="テキスト ボックス 255"/>
        <xdr:cNvSpPr txBox="1"/>
      </xdr:nvSpPr>
      <xdr:spPr>
        <a:xfrm>
          <a:off x="3530111"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137592</xdr:rowOff>
    </xdr:from>
    <xdr:to>
      <xdr:col>15</xdr:col>
      <xdr:colOff>101600</xdr:colOff>
      <xdr:row>98</xdr:row>
      <xdr:rowOff>67742</xdr:rowOff>
    </xdr:to>
    <xdr:sp macro="" textlink="">
      <xdr:nvSpPr>
        <xdr:cNvPr id="257" name="楕円 256"/>
        <xdr:cNvSpPr/>
      </xdr:nvSpPr>
      <xdr:spPr>
        <a:xfrm>
          <a:off x="2857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58869</xdr:rowOff>
    </xdr:from>
    <xdr:ext cx="534377" cy="259045"/>
    <xdr:sp macro="" textlink="">
      <xdr:nvSpPr>
        <xdr:cNvPr id="258" name="テキスト ボックス 257"/>
        <xdr:cNvSpPr txBox="1"/>
      </xdr:nvSpPr>
      <xdr:spPr>
        <a:xfrm>
          <a:off x="2641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41625</xdr:rowOff>
    </xdr:from>
    <xdr:to>
      <xdr:col>10</xdr:col>
      <xdr:colOff>165100</xdr:colOff>
      <xdr:row>98</xdr:row>
      <xdr:rowOff>143225</xdr:rowOff>
    </xdr:to>
    <xdr:sp macro="" textlink="">
      <xdr:nvSpPr>
        <xdr:cNvPr id="259" name="楕円 258"/>
        <xdr:cNvSpPr/>
      </xdr:nvSpPr>
      <xdr:spPr>
        <a:xfrm>
          <a:off x="1968500" y="16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134352</xdr:rowOff>
    </xdr:from>
    <xdr:ext cx="534377" cy="259045"/>
    <xdr:sp macro="" textlink="">
      <xdr:nvSpPr>
        <xdr:cNvPr id="260" name="テキスト ボックス 259"/>
        <xdr:cNvSpPr txBox="1"/>
      </xdr:nvSpPr>
      <xdr:spPr>
        <a:xfrm>
          <a:off x="1752111" y="169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108331</xdr:rowOff>
    </xdr:from>
    <xdr:to>
      <xdr:col>6</xdr:col>
      <xdr:colOff>38100</xdr:colOff>
      <xdr:row>98</xdr:row>
      <xdr:rowOff>38481</xdr:rowOff>
    </xdr:to>
    <xdr:sp macro="" textlink="">
      <xdr:nvSpPr>
        <xdr:cNvPr id="261" name="楕円 260"/>
        <xdr:cNvSpPr/>
      </xdr:nvSpPr>
      <xdr:spPr>
        <a:xfrm>
          <a:off x="1079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29608</xdr:rowOff>
    </xdr:from>
    <xdr:ext cx="534377" cy="259045"/>
    <xdr:sp macro="" textlink="">
      <xdr:nvSpPr>
        <xdr:cNvPr id="262" name="テキスト ボックス 261"/>
        <xdr:cNvSpPr txBox="1"/>
      </xdr:nvSpPr>
      <xdr:spPr>
        <a:xfrm>
          <a:off x="863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62305</xdr:rowOff>
    </xdr:from>
    <xdr:to>
      <xdr:col>55</xdr:col>
      <xdr:colOff>0</xdr:colOff>
      <xdr:row>38</xdr:row>
      <xdr:rowOff>84480</xdr:rowOff>
    </xdr:to>
    <xdr:cxnSp macro="">
      <xdr:nvCxnSpPr>
        <xdr:cNvPr id="291" name="直線コネクタ 290"/>
        <xdr:cNvCxnSpPr/>
      </xdr:nvCxnSpPr>
      <xdr:spPr>
        <a:xfrm>
          <a:off x="9639300" y="6577405"/>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62305</xdr:rowOff>
    </xdr:from>
    <xdr:to>
      <xdr:col>50</xdr:col>
      <xdr:colOff>114300</xdr:colOff>
      <xdr:row>38</xdr:row>
      <xdr:rowOff>68661</xdr:rowOff>
    </xdr:to>
    <xdr:cxnSp macro="">
      <xdr:nvCxnSpPr>
        <xdr:cNvPr id="294" name="直線コネクタ 293"/>
        <xdr:cNvCxnSpPr/>
      </xdr:nvCxnSpPr>
      <xdr:spPr>
        <a:xfrm flipV="1">
          <a:off x="8750300" y="6577405"/>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68661</xdr:rowOff>
    </xdr:from>
    <xdr:to>
      <xdr:col>45</xdr:col>
      <xdr:colOff>177800</xdr:colOff>
      <xdr:row>38</xdr:row>
      <xdr:rowOff>81114</xdr:rowOff>
    </xdr:to>
    <xdr:cxnSp macro="">
      <xdr:nvCxnSpPr>
        <xdr:cNvPr id="297" name="直線コネクタ 296"/>
        <xdr:cNvCxnSpPr/>
      </xdr:nvCxnSpPr>
      <xdr:spPr>
        <a:xfrm flipV="1">
          <a:off x="7861300" y="6583761"/>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44880</xdr:rowOff>
    </xdr:from>
    <xdr:to>
      <xdr:col>41</xdr:col>
      <xdr:colOff>50800</xdr:colOff>
      <xdr:row>38</xdr:row>
      <xdr:rowOff>81114</xdr:rowOff>
    </xdr:to>
    <xdr:cxnSp macro="">
      <xdr:nvCxnSpPr>
        <xdr:cNvPr id="300" name="直線コネクタ 299"/>
        <xdr:cNvCxnSpPr/>
      </xdr:nvCxnSpPr>
      <xdr:spPr>
        <a:xfrm>
          <a:off x="6972300" y="6559980"/>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68831</xdr:rowOff>
    </xdr:from>
    <xdr:to>
      <xdr:col>36</xdr:col>
      <xdr:colOff>165100</xdr:colOff>
      <xdr:row>38</xdr:row>
      <xdr:rowOff>170431</xdr:rowOff>
    </xdr:to>
    <xdr:sp macro="" textlink="">
      <xdr:nvSpPr>
        <xdr:cNvPr id="303" name="フローチャート: 判断 302"/>
        <xdr:cNvSpPr/>
      </xdr:nvSpPr>
      <xdr:spPr>
        <a:xfrm>
          <a:off x="6921500" y="658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161558</xdr:rowOff>
    </xdr:from>
    <xdr:ext cx="534377" cy="259045"/>
    <xdr:sp macro="" textlink="">
      <xdr:nvSpPr>
        <xdr:cNvPr id="304" name="テキスト ボックス 303"/>
        <xdr:cNvSpPr txBox="1"/>
      </xdr:nvSpPr>
      <xdr:spPr>
        <a:xfrm>
          <a:off x="6705111" y="66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33680</xdr:rowOff>
    </xdr:from>
    <xdr:to>
      <xdr:col>55</xdr:col>
      <xdr:colOff>50800</xdr:colOff>
      <xdr:row>38</xdr:row>
      <xdr:rowOff>135280</xdr:rowOff>
    </xdr:to>
    <xdr:sp macro="" textlink="">
      <xdr:nvSpPr>
        <xdr:cNvPr id="310" name="楕円 309"/>
        <xdr:cNvSpPr/>
      </xdr:nvSpPr>
      <xdr:spPr>
        <a:xfrm>
          <a:off x="10426700" y="65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129665</xdr:rowOff>
    </xdr:from>
    <xdr:ext cx="534377" cy="259045"/>
    <xdr:sp macro="" textlink="">
      <xdr:nvSpPr>
        <xdr:cNvPr id="311" name="補助費等該当値テキスト"/>
        <xdr:cNvSpPr txBox="1"/>
      </xdr:nvSpPr>
      <xdr:spPr>
        <a:xfrm>
          <a:off x="10528300" y="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11505</xdr:rowOff>
    </xdr:from>
    <xdr:to>
      <xdr:col>50</xdr:col>
      <xdr:colOff>165100</xdr:colOff>
      <xdr:row>38</xdr:row>
      <xdr:rowOff>113105</xdr:rowOff>
    </xdr:to>
    <xdr:sp macro="" textlink="">
      <xdr:nvSpPr>
        <xdr:cNvPr id="312" name="楕円 311"/>
        <xdr:cNvSpPr/>
      </xdr:nvSpPr>
      <xdr:spPr>
        <a:xfrm>
          <a:off x="9588500" y="65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129632</xdr:rowOff>
    </xdr:from>
    <xdr:ext cx="534377" cy="259045"/>
    <xdr:sp macro="" textlink="">
      <xdr:nvSpPr>
        <xdr:cNvPr id="313" name="テキスト ボックス 312"/>
        <xdr:cNvSpPr txBox="1"/>
      </xdr:nvSpPr>
      <xdr:spPr>
        <a:xfrm>
          <a:off x="9372111" y="63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17861</xdr:rowOff>
    </xdr:from>
    <xdr:to>
      <xdr:col>46</xdr:col>
      <xdr:colOff>38100</xdr:colOff>
      <xdr:row>38</xdr:row>
      <xdr:rowOff>119461</xdr:rowOff>
    </xdr:to>
    <xdr:sp macro="" textlink="">
      <xdr:nvSpPr>
        <xdr:cNvPr id="314" name="楕円 313"/>
        <xdr:cNvSpPr/>
      </xdr:nvSpPr>
      <xdr:spPr>
        <a:xfrm>
          <a:off x="8699500" y="65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135988</xdr:rowOff>
    </xdr:from>
    <xdr:ext cx="534377" cy="259045"/>
    <xdr:sp macro="" textlink="">
      <xdr:nvSpPr>
        <xdr:cNvPr id="315" name="テキスト ボックス 314"/>
        <xdr:cNvSpPr txBox="1"/>
      </xdr:nvSpPr>
      <xdr:spPr>
        <a:xfrm>
          <a:off x="8483111" y="63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30314</xdr:rowOff>
    </xdr:from>
    <xdr:to>
      <xdr:col>41</xdr:col>
      <xdr:colOff>101600</xdr:colOff>
      <xdr:row>38</xdr:row>
      <xdr:rowOff>131914</xdr:rowOff>
    </xdr:to>
    <xdr:sp macro="" textlink="">
      <xdr:nvSpPr>
        <xdr:cNvPr id="316" name="楕円 315"/>
        <xdr:cNvSpPr/>
      </xdr:nvSpPr>
      <xdr:spPr>
        <a:xfrm>
          <a:off x="7810500" y="6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123041</xdr:rowOff>
    </xdr:from>
    <xdr:ext cx="534377" cy="259045"/>
    <xdr:sp macro="" textlink="">
      <xdr:nvSpPr>
        <xdr:cNvPr id="317" name="テキスト ボックス 316"/>
        <xdr:cNvSpPr txBox="1"/>
      </xdr:nvSpPr>
      <xdr:spPr>
        <a:xfrm>
          <a:off x="7594111" y="663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165530</xdr:rowOff>
    </xdr:from>
    <xdr:to>
      <xdr:col>36</xdr:col>
      <xdr:colOff>165100</xdr:colOff>
      <xdr:row>38</xdr:row>
      <xdr:rowOff>95680</xdr:rowOff>
    </xdr:to>
    <xdr:sp macro="" textlink="">
      <xdr:nvSpPr>
        <xdr:cNvPr id="318" name="楕円 317"/>
        <xdr:cNvSpPr/>
      </xdr:nvSpPr>
      <xdr:spPr>
        <a:xfrm>
          <a:off x="6921500" y="65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112208</xdr:rowOff>
    </xdr:from>
    <xdr:ext cx="534377" cy="259045"/>
    <xdr:sp macro="" textlink="">
      <xdr:nvSpPr>
        <xdr:cNvPr id="319" name="テキスト ボックス 318"/>
        <xdr:cNvSpPr txBox="1"/>
      </xdr:nvSpPr>
      <xdr:spPr>
        <a:xfrm>
          <a:off x="6705111" y="62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16494</xdr:rowOff>
    </xdr:from>
    <xdr:to>
      <xdr:col>55</xdr:col>
      <xdr:colOff>0</xdr:colOff>
      <xdr:row>59</xdr:row>
      <xdr:rowOff>30280</xdr:rowOff>
    </xdr:to>
    <xdr:cxnSp macro="">
      <xdr:nvCxnSpPr>
        <xdr:cNvPr id="350" name="直線コネクタ 349"/>
        <xdr:cNvCxnSpPr/>
      </xdr:nvCxnSpPr>
      <xdr:spPr>
        <a:xfrm>
          <a:off x="9639300" y="10132044"/>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16494</xdr:rowOff>
    </xdr:from>
    <xdr:to>
      <xdr:col>50</xdr:col>
      <xdr:colOff>114300</xdr:colOff>
      <xdr:row>59</xdr:row>
      <xdr:rowOff>17856</xdr:rowOff>
    </xdr:to>
    <xdr:cxnSp macro="">
      <xdr:nvCxnSpPr>
        <xdr:cNvPr id="353" name="直線コネクタ 352"/>
        <xdr:cNvCxnSpPr/>
      </xdr:nvCxnSpPr>
      <xdr:spPr>
        <a:xfrm flipV="1">
          <a:off x="8750300" y="10132044"/>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17856</xdr:rowOff>
    </xdr:from>
    <xdr:to>
      <xdr:col>45</xdr:col>
      <xdr:colOff>177800</xdr:colOff>
      <xdr:row>59</xdr:row>
      <xdr:rowOff>33920</xdr:rowOff>
    </xdr:to>
    <xdr:cxnSp macro="">
      <xdr:nvCxnSpPr>
        <xdr:cNvPr id="356" name="直線コネクタ 355"/>
        <xdr:cNvCxnSpPr/>
      </xdr:nvCxnSpPr>
      <xdr:spPr>
        <a:xfrm flipV="1">
          <a:off x="7861300" y="10133406"/>
          <a:ext cx="889000" cy="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168445</xdr:rowOff>
    </xdr:from>
    <xdr:to>
      <xdr:col>41</xdr:col>
      <xdr:colOff>50800</xdr:colOff>
      <xdr:row>59</xdr:row>
      <xdr:rowOff>33920</xdr:rowOff>
    </xdr:to>
    <xdr:cxnSp macro="">
      <xdr:nvCxnSpPr>
        <xdr:cNvPr id="359" name="直線コネクタ 358"/>
        <xdr:cNvCxnSpPr/>
      </xdr:nvCxnSpPr>
      <xdr:spPr>
        <a:xfrm>
          <a:off x="6972300" y="10112545"/>
          <a:ext cx="889000" cy="3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1" name="テキスト ボックス 360"/>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122100</xdr:rowOff>
    </xdr:from>
    <xdr:to>
      <xdr:col>36</xdr:col>
      <xdr:colOff>165100</xdr:colOff>
      <xdr:row>59</xdr:row>
      <xdr:rowOff>52250</xdr:rowOff>
    </xdr:to>
    <xdr:sp macro="" textlink="">
      <xdr:nvSpPr>
        <xdr:cNvPr id="362" name="フローチャート: 判断 361"/>
        <xdr:cNvSpPr/>
      </xdr:nvSpPr>
      <xdr:spPr>
        <a:xfrm>
          <a:off x="6921500" y="100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43377</xdr:rowOff>
    </xdr:from>
    <xdr:ext cx="534377" cy="259045"/>
    <xdr:sp macro="" textlink="">
      <xdr:nvSpPr>
        <xdr:cNvPr id="363" name="テキスト ボックス 362"/>
        <xdr:cNvSpPr txBox="1"/>
      </xdr:nvSpPr>
      <xdr:spPr>
        <a:xfrm>
          <a:off x="6705111" y="101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150930</xdr:rowOff>
    </xdr:from>
    <xdr:to>
      <xdr:col>55</xdr:col>
      <xdr:colOff>50800</xdr:colOff>
      <xdr:row>59</xdr:row>
      <xdr:rowOff>81080</xdr:rowOff>
    </xdr:to>
    <xdr:sp macro="" textlink="">
      <xdr:nvSpPr>
        <xdr:cNvPr id="369" name="楕円 368"/>
        <xdr:cNvSpPr/>
      </xdr:nvSpPr>
      <xdr:spPr>
        <a:xfrm>
          <a:off x="10426700" y="100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65857</xdr:rowOff>
    </xdr:from>
    <xdr:ext cx="534377" cy="259045"/>
    <xdr:sp macro="" textlink="">
      <xdr:nvSpPr>
        <xdr:cNvPr id="370" name="普通建設事業費該当値テキスト"/>
        <xdr:cNvSpPr txBox="1"/>
      </xdr:nvSpPr>
      <xdr:spPr>
        <a:xfrm>
          <a:off x="10528300" y="100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137144</xdr:rowOff>
    </xdr:from>
    <xdr:to>
      <xdr:col>50</xdr:col>
      <xdr:colOff>165100</xdr:colOff>
      <xdr:row>59</xdr:row>
      <xdr:rowOff>67294</xdr:rowOff>
    </xdr:to>
    <xdr:sp macro="" textlink="">
      <xdr:nvSpPr>
        <xdr:cNvPr id="371" name="楕円 370"/>
        <xdr:cNvSpPr/>
      </xdr:nvSpPr>
      <xdr:spPr>
        <a:xfrm>
          <a:off x="9588500" y="100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58421</xdr:rowOff>
    </xdr:from>
    <xdr:ext cx="534377" cy="259045"/>
    <xdr:sp macro="" textlink="">
      <xdr:nvSpPr>
        <xdr:cNvPr id="372" name="テキスト ボックス 371"/>
        <xdr:cNvSpPr txBox="1"/>
      </xdr:nvSpPr>
      <xdr:spPr>
        <a:xfrm>
          <a:off x="9372111" y="101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138506</xdr:rowOff>
    </xdr:from>
    <xdr:to>
      <xdr:col>46</xdr:col>
      <xdr:colOff>38100</xdr:colOff>
      <xdr:row>59</xdr:row>
      <xdr:rowOff>68656</xdr:rowOff>
    </xdr:to>
    <xdr:sp macro="" textlink="">
      <xdr:nvSpPr>
        <xdr:cNvPr id="373" name="楕円 372"/>
        <xdr:cNvSpPr/>
      </xdr:nvSpPr>
      <xdr:spPr>
        <a:xfrm>
          <a:off x="8699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59783</xdr:rowOff>
    </xdr:from>
    <xdr:ext cx="534377" cy="259045"/>
    <xdr:sp macro="" textlink="">
      <xdr:nvSpPr>
        <xdr:cNvPr id="374" name="テキスト ボックス 373"/>
        <xdr:cNvSpPr txBox="1"/>
      </xdr:nvSpPr>
      <xdr:spPr>
        <a:xfrm>
          <a:off x="8483111" y="101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154570</xdr:rowOff>
    </xdr:from>
    <xdr:to>
      <xdr:col>41</xdr:col>
      <xdr:colOff>101600</xdr:colOff>
      <xdr:row>59</xdr:row>
      <xdr:rowOff>84720</xdr:rowOff>
    </xdr:to>
    <xdr:sp macro="" textlink="">
      <xdr:nvSpPr>
        <xdr:cNvPr id="375" name="楕円 374"/>
        <xdr:cNvSpPr/>
      </xdr:nvSpPr>
      <xdr:spPr>
        <a:xfrm>
          <a:off x="7810500" y="100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75847</xdr:rowOff>
    </xdr:from>
    <xdr:ext cx="534377" cy="259045"/>
    <xdr:sp macro="" textlink="">
      <xdr:nvSpPr>
        <xdr:cNvPr id="376" name="テキスト ボックス 375"/>
        <xdr:cNvSpPr txBox="1"/>
      </xdr:nvSpPr>
      <xdr:spPr>
        <a:xfrm>
          <a:off x="7594111" y="1019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117645</xdr:rowOff>
    </xdr:from>
    <xdr:to>
      <xdr:col>36</xdr:col>
      <xdr:colOff>165100</xdr:colOff>
      <xdr:row>59</xdr:row>
      <xdr:rowOff>47795</xdr:rowOff>
    </xdr:to>
    <xdr:sp macro="" textlink="">
      <xdr:nvSpPr>
        <xdr:cNvPr id="377" name="楕円 376"/>
        <xdr:cNvSpPr/>
      </xdr:nvSpPr>
      <xdr:spPr>
        <a:xfrm>
          <a:off x="6921500" y="10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64322</xdr:rowOff>
    </xdr:from>
    <xdr:ext cx="534377" cy="259045"/>
    <xdr:sp macro="" textlink="">
      <xdr:nvSpPr>
        <xdr:cNvPr id="378" name="テキスト ボックス 377"/>
        <xdr:cNvSpPr txBox="1"/>
      </xdr:nvSpPr>
      <xdr:spPr>
        <a:xfrm>
          <a:off x="6705111" y="983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92230</xdr:rowOff>
    </xdr:from>
    <xdr:to>
      <xdr:col>55</xdr:col>
      <xdr:colOff>0</xdr:colOff>
      <xdr:row>79</xdr:row>
      <xdr:rowOff>94115</xdr:rowOff>
    </xdr:to>
    <xdr:cxnSp macro="">
      <xdr:nvCxnSpPr>
        <xdr:cNvPr id="409" name="直線コネクタ 408"/>
        <xdr:cNvCxnSpPr/>
      </xdr:nvCxnSpPr>
      <xdr:spPr>
        <a:xfrm flipV="1">
          <a:off x="9639300" y="13636780"/>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94115</xdr:rowOff>
    </xdr:from>
    <xdr:to>
      <xdr:col>50</xdr:col>
      <xdr:colOff>114300</xdr:colOff>
      <xdr:row>79</xdr:row>
      <xdr:rowOff>95638</xdr:rowOff>
    </xdr:to>
    <xdr:cxnSp macro="">
      <xdr:nvCxnSpPr>
        <xdr:cNvPr id="412" name="直線コネクタ 411"/>
        <xdr:cNvCxnSpPr/>
      </xdr:nvCxnSpPr>
      <xdr:spPr>
        <a:xfrm flipV="1">
          <a:off x="8750300" y="1363866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95638</xdr:rowOff>
    </xdr:from>
    <xdr:to>
      <xdr:col>45</xdr:col>
      <xdr:colOff>177800</xdr:colOff>
      <xdr:row>79</xdr:row>
      <xdr:rowOff>95723</xdr:rowOff>
    </xdr:to>
    <xdr:cxnSp macro="">
      <xdr:nvCxnSpPr>
        <xdr:cNvPr id="415" name="直線コネクタ 414"/>
        <xdr:cNvCxnSpPr/>
      </xdr:nvCxnSpPr>
      <xdr:spPr>
        <a:xfrm flipV="1">
          <a:off x="7861300" y="1364018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80654</xdr:rowOff>
    </xdr:from>
    <xdr:to>
      <xdr:col>41</xdr:col>
      <xdr:colOff>50800</xdr:colOff>
      <xdr:row>79</xdr:row>
      <xdr:rowOff>95723</xdr:rowOff>
    </xdr:to>
    <xdr:cxnSp macro="">
      <xdr:nvCxnSpPr>
        <xdr:cNvPr id="418" name="直線コネクタ 417"/>
        <xdr:cNvCxnSpPr/>
      </xdr:nvCxnSpPr>
      <xdr:spPr>
        <a:xfrm>
          <a:off x="6972300" y="1362520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170324</xdr:rowOff>
    </xdr:from>
    <xdr:to>
      <xdr:col>36</xdr:col>
      <xdr:colOff>165100</xdr:colOff>
      <xdr:row>79</xdr:row>
      <xdr:rowOff>100474</xdr:rowOff>
    </xdr:to>
    <xdr:sp macro="" textlink="">
      <xdr:nvSpPr>
        <xdr:cNvPr id="421" name="フローチャート: 判断 420"/>
        <xdr:cNvSpPr/>
      </xdr:nvSpPr>
      <xdr:spPr>
        <a:xfrm>
          <a:off x="6921500" y="1354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117001</xdr:rowOff>
    </xdr:from>
    <xdr:ext cx="534377" cy="259045"/>
    <xdr:sp macro="" textlink="">
      <xdr:nvSpPr>
        <xdr:cNvPr id="422" name="テキスト ボックス 421"/>
        <xdr:cNvSpPr txBox="1"/>
      </xdr:nvSpPr>
      <xdr:spPr>
        <a:xfrm>
          <a:off x="6705111" y="1331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41430</xdr:rowOff>
    </xdr:from>
    <xdr:to>
      <xdr:col>55</xdr:col>
      <xdr:colOff>50800</xdr:colOff>
      <xdr:row>79</xdr:row>
      <xdr:rowOff>143030</xdr:rowOff>
    </xdr:to>
    <xdr:sp macro="" textlink="">
      <xdr:nvSpPr>
        <xdr:cNvPr id="428" name="楕円 427"/>
        <xdr:cNvSpPr/>
      </xdr:nvSpPr>
      <xdr:spPr>
        <a:xfrm>
          <a:off x="10426700" y="13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127807</xdr:rowOff>
    </xdr:from>
    <xdr:ext cx="469744" cy="259045"/>
    <xdr:sp macro="" textlink="">
      <xdr:nvSpPr>
        <xdr:cNvPr id="429" name="普通建設事業費 （ うち新規整備　）該当値テキスト"/>
        <xdr:cNvSpPr txBox="1"/>
      </xdr:nvSpPr>
      <xdr:spPr>
        <a:xfrm>
          <a:off x="10528300" y="1350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43315</xdr:rowOff>
    </xdr:from>
    <xdr:to>
      <xdr:col>50</xdr:col>
      <xdr:colOff>165100</xdr:colOff>
      <xdr:row>79</xdr:row>
      <xdr:rowOff>144915</xdr:rowOff>
    </xdr:to>
    <xdr:sp macro="" textlink="">
      <xdr:nvSpPr>
        <xdr:cNvPr id="430" name="楕円 429"/>
        <xdr:cNvSpPr/>
      </xdr:nvSpPr>
      <xdr:spPr>
        <a:xfrm>
          <a:off x="9588500" y="13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136042</xdr:rowOff>
    </xdr:from>
    <xdr:ext cx="469744" cy="259045"/>
    <xdr:sp macro="" textlink="">
      <xdr:nvSpPr>
        <xdr:cNvPr id="431" name="テキスト ボックス 430"/>
        <xdr:cNvSpPr txBox="1"/>
      </xdr:nvSpPr>
      <xdr:spPr>
        <a:xfrm>
          <a:off x="9404428" y="136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44838</xdr:rowOff>
    </xdr:from>
    <xdr:to>
      <xdr:col>46</xdr:col>
      <xdr:colOff>38100</xdr:colOff>
      <xdr:row>79</xdr:row>
      <xdr:rowOff>146438</xdr:rowOff>
    </xdr:to>
    <xdr:sp macro="" textlink="">
      <xdr:nvSpPr>
        <xdr:cNvPr id="432" name="楕円 431"/>
        <xdr:cNvSpPr/>
      </xdr:nvSpPr>
      <xdr:spPr>
        <a:xfrm>
          <a:off x="8699500" y="13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137565</xdr:rowOff>
    </xdr:from>
    <xdr:ext cx="469744" cy="259045"/>
    <xdr:sp macro="" textlink="">
      <xdr:nvSpPr>
        <xdr:cNvPr id="433" name="テキスト ボックス 432"/>
        <xdr:cNvSpPr txBox="1"/>
      </xdr:nvSpPr>
      <xdr:spPr>
        <a:xfrm>
          <a:off x="8515428" y="136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44923</xdr:rowOff>
    </xdr:from>
    <xdr:to>
      <xdr:col>41</xdr:col>
      <xdr:colOff>101600</xdr:colOff>
      <xdr:row>79</xdr:row>
      <xdr:rowOff>146523</xdr:rowOff>
    </xdr:to>
    <xdr:sp macro="" textlink="">
      <xdr:nvSpPr>
        <xdr:cNvPr id="434" name="楕円 433"/>
        <xdr:cNvSpPr/>
      </xdr:nvSpPr>
      <xdr:spPr>
        <a:xfrm>
          <a:off x="7810500" y="13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137650</xdr:rowOff>
    </xdr:from>
    <xdr:ext cx="469744" cy="259045"/>
    <xdr:sp macro="" textlink="">
      <xdr:nvSpPr>
        <xdr:cNvPr id="435" name="テキスト ボックス 434"/>
        <xdr:cNvSpPr txBox="1"/>
      </xdr:nvSpPr>
      <xdr:spPr>
        <a:xfrm>
          <a:off x="7626428" y="136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29854</xdr:rowOff>
    </xdr:from>
    <xdr:to>
      <xdr:col>36</xdr:col>
      <xdr:colOff>165100</xdr:colOff>
      <xdr:row>79</xdr:row>
      <xdr:rowOff>131454</xdr:rowOff>
    </xdr:to>
    <xdr:sp macro="" textlink="">
      <xdr:nvSpPr>
        <xdr:cNvPr id="436" name="楕円 435"/>
        <xdr:cNvSpPr/>
      </xdr:nvSpPr>
      <xdr:spPr>
        <a:xfrm>
          <a:off x="6921500" y="135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122581</xdr:rowOff>
    </xdr:from>
    <xdr:ext cx="534377" cy="259045"/>
    <xdr:sp macro="" textlink="">
      <xdr:nvSpPr>
        <xdr:cNvPr id="437" name="テキスト ボックス 436"/>
        <xdr:cNvSpPr txBox="1"/>
      </xdr:nvSpPr>
      <xdr:spPr>
        <a:xfrm>
          <a:off x="6705111" y="136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164471</xdr:rowOff>
    </xdr:from>
    <xdr:to>
      <xdr:col>55</xdr:col>
      <xdr:colOff>0</xdr:colOff>
      <xdr:row>96</xdr:row>
      <xdr:rowOff>65585</xdr:rowOff>
    </xdr:to>
    <xdr:cxnSp macro="">
      <xdr:nvCxnSpPr>
        <xdr:cNvPr id="468" name="直線コネクタ 467"/>
        <xdr:cNvCxnSpPr/>
      </xdr:nvCxnSpPr>
      <xdr:spPr>
        <a:xfrm>
          <a:off x="9639300" y="16452221"/>
          <a:ext cx="838200" cy="7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150151</xdr:rowOff>
    </xdr:from>
    <xdr:to>
      <xdr:col>50</xdr:col>
      <xdr:colOff>114300</xdr:colOff>
      <xdr:row>95</xdr:row>
      <xdr:rowOff>164471</xdr:rowOff>
    </xdr:to>
    <xdr:cxnSp macro="">
      <xdr:nvCxnSpPr>
        <xdr:cNvPr id="471" name="直線コネクタ 470"/>
        <xdr:cNvCxnSpPr/>
      </xdr:nvCxnSpPr>
      <xdr:spPr>
        <a:xfrm>
          <a:off x="8750300" y="16437901"/>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3" name="テキスト ボックス 472"/>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150151</xdr:rowOff>
    </xdr:from>
    <xdr:to>
      <xdr:col>45</xdr:col>
      <xdr:colOff>177800</xdr:colOff>
      <xdr:row>96</xdr:row>
      <xdr:rowOff>45582</xdr:rowOff>
    </xdr:to>
    <xdr:cxnSp macro="">
      <xdr:nvCxnSpPr>
        <xdr:cNvPr id="474" name="直線コネクタ 473"/>
        <xdr:cNvCxnSpPr/>
      </xdr:nvCxnSpPr>
      <xdr:spPr>
        <a:xfrm flipV="1">
          <a:off x="7861300" y="16437901"/>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6" name="テキスト ボックス 475"/>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14312</xdr:rowOff>
    </xdr:from>
    <xdr:to>
      <xdr:col>41</xdr:col>
      <xdr:colOff>50800</xdr:colOff>
      <xdr:row>96</xdr:row>
      <xdr:rowOff>45582</xdr:rowOff>
    </xdr:to>
    <xdr:cxnSp macro="">
      <xdr:nvCxnSpPr>
        <xdr:cNvPr id="477" name="直線コネクタ 476"/>
        <xdr:cNvCxnSpPr/>
      </xdr:nvCxnSpPr>
      <xdr:spPr>
        <a:xfrm>
          <a:off x="6972300" y="16302062"/>
          <a:ext cx="889000" cy="20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14785</xdr:rowOff>
    </xdr:from>
    <xdr:to>
      <xdr:col>55</xdr:col>
      <xdr:colOff>50800</xdr:colOff>
      <xdr:row>96</xdr:row>
      <xdr:rowOff>116385</xdr:rowOff>
    </xdr:to>
    <xdr:sp macro="" textlink="">
      <xdr:nvSpPr>
        <xdr:cNvPr id="487" name="楕円 486"/>
        <xdr:cNvSpPr/>
      </xdr:nvSpPr>
      <xdr:spPr>
        <a:xfrm>
          <a:off x="10426700" y="164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164662</xdr:rowOff>
    </xdr:from>
    <xdr:ext cx="534377" cy="259045"/>
    <xdr:sp macro="" textlink="">
      <xdr:nvSpPr>
        <xdr:cNvPr id="488" name="普通建設事業費 （ うち更新整備　）該当値テキスト"/>
        <xdr:cNvSpPr txBox="1"/>
      </xdr:nvSpPr>
      <xdr:spPr>
        <a:xfrm>
          <a:off x="10528300" y="164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113671</xdr:rowOff>
    </xdr:from>
    <xdr:to>
      <xdr:col>50</xdr:col>
      <xdr:colOff>165100</xdr:colOff>
      <xdr:row>96</xdr:row>
      <xdr:rowOff>43821</xdr:rowOff>
    </xdr:to>
    <xdr:sp macro="" textlink="">
      <xdr:nvSpPr>
        <xdr:cNvPr id="489" name="楕円 488"/>
        <xdr:cNvSpPr/>
      </xdr:nvSpPr>
      <xdr:spPr>
        <a:xfrm>
          <a:off x="9588500" y="16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60348</xdr:rowOff>
    </xdr:from>
    <xdr:ext cx="534377" cy="259045"/>
    <xdr:sp macro="" textlink="">
      <xdr:nvSpPr>
        <xdr:cNvPr id="490" name="テキスト ボックス 489"/>
        <xdr:cNvSpPr txBox="1"/>
      </xdr:nvSpPr>
      <xdr:spPr>
        <a:xfrm>
          <a:off x="9372111" y="161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99351</xdr:rowOff>
    </xdr:from>
    <xdr:to>
      <xdr:col>46</xdr:col>
      <xdr:colOff>38100</xdr:colOff>
      <xdr:row>96</xdr:row>
      <xdr:rowOff>29501</xdr:rowOff>
    </xdr:to>
    <xdr:sp macro="" textlink="">
      <xdr:nvSpPr>
        <xdr:cNvPr id="491" name="楕円 490"/>
        <xdr:cNvSpPr/>
      </xdr:nvSpPr>
      <xdr:spPr>
        <a:xfrm>
          <a:off x="8699500" y="163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46028</xdr:rowOff>
    </xdr:from>
    <xdr:ext cx="534377" cy="259045"/>
    <xdr:sp macro="" textlink="">
      <xdr:nvSpPr>
        <xdr:cNvPr id="492" name="テキスト ボックス 491"/>
        <xdr:cNvSpPr txBox="1"/>
      </xdr:nvSpPr>
      <xdr:spPr>
        <a:xfrm>
          <a:off x="8483111" y="161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166232</xdr:rowOff>
    </xdr:from>
    <xdr:to>
      <xdr:col>41</xdr:col>
      <xdr:colOff>101600</xdr:colOff>
      <xdr:row>96</xdr:row>
      <xdr:rowOff>96382</xdr:rowOff>
    </xdr:to>
    <xdr:sp macro="" textlink="">
      <xdr:nvSpPr>
        <xdr:cNvPr id="493" name="楕円 492"/>
        <xdr:cNvSpPr/>
      </xdr:nvSpPr>
      <xdr:spPr>
        <a:xfrm>
          <a:off x="7810500" y="16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112909</xdr:rowOff>
    </xdr:from>
    <xdr:ext cx="534377" cy="259045"/>
    <xdr:sp macro="" textlink="">
      <xdr:nvSpPr>
        <xdr:cNvPr id="494" name="テキスト ボックス 493"/>
        <xdr:cNvSpPr txBox="1"/>
      </xdr:nvSpPr>
      <xdr:spPr>
        <a:xfrm>
          <a:off x="7594111" y="162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134962</xdr:rowOff>
    </xdr:from>
    <xdr:to>
      <xdr:col>36</xdr:col>
      <xdr:colOff>165100</xdr:colOff>
      <xdr:row>95</xdr:row>
      <xdr:rowOff>65112</xdr:rowOff>
    </xdr:to>
    <xdr:sp macro="" textlink="">
      <xdr:nvSpPr>
        <xdr:cNvPr id="495" name="楕円 494"/>
        <xdr:cNvSpPr/>
      </xdr:nvSpPr>
      <xdr:spPr>
        <a:xfrm>
          <a:off x="6921500" y="162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81639</xdr:rowOff>
    </xdr:from>
    <xdr:ext cx="534377" cy="259045"/>
    <xdr:sp macro="" textlink="">
      <xdr:nvSpPr>
        <xdr:cNvPr id="496" name="テキスト ボックス 495"/>
        <xdr:cNvSpPr txBox="1"/>
      </xdr:nvSpPr>
      <xdr:spPr>
        <a:xfrm>
          <a:off x="6705111" y="160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39135</xdr:rowOff>
    </xdr:from>
    <xdr:to>
      <xdr:col>85</xdr:col>
      <xdr:colOff>127000</xdr:colOff>
      <xdr:row>39</xdr:row>
      <xdr:rowOff>43802</xdr:rowOff>
    </xdr:to>
    <xdr:cxnSp macro="">
      <xdr:nvCxnSpPr>
        <xdr:cNvPr id="525" name="直線コネクタ 524"/>
        <xdr:cNvCxnSpPr/>
      </xdr:nvCxnSpPr>
      <xdr:spPr>
        <a:xfrm flipV="1">
          <a:off x="15481300" y="6725685"/>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43574</xdr:rowOff>
    </xdr:from>
    <xdr:to>
      <xdr:col>81</xdr:col>
      <xdr:colOff>50800</xdr:colOff>
      <xdr:row>39</xdr:row>
      <xdr:rowOff>43802</xdr:rowOff>
    </xdr:to>
    <xdr:cxnSp macro="">
      <xdr:nvCxnSpPr>
        <xdr:cNvPr id="528" name="直線コネクタ 527"/>
        <xdr:cNvCxnSpPr/>
      </xdr:nvCxnSpPr>
      <xdr:spPr>
        <a:xfrm>
          <a:off x="14592300" y="67301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41040</xdr:rowOff>
    </xdr:from>
    <xdr:to>
      <xdr:col>76</xdr:col>
      <xdr:colOff>114300</xdr:colOff>
      <xdr:row>39</xdr:row>
      <xdr:rowOff>43574</xdr:rowOff>
    </xdr:to>
    <xdr:cxnSp macro="">
      <xdr:nvCxnSpPr>
        <xdr:cNvPr id="531" name="直線コネクタ 530"/>
        <xdr:cNvCxnSpPr/>
      </xdr:nvCxnSpPr>
      <xdr:spPr>
        <a:xfrm>
          <a:off x="13703300" y="6727590"/>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6121</xdr:rowOff>
    </xdr:from>
    <xdr:to>
      <xdr:col>71</xdr:col>
      <xdr:colOff>177800</xdr:colOff>
      <xdr:row>39</xdr:row>
      <xdr:rowOff>41040</xdr:rowOff>
    </xdr:to>
    <xdr:cxnSp macro="">
      <xdr:nvCxnSpPr>
        <xdr:cNvPr id="534" name="直線コネクタ 533"/>
        <xdr:cNvCxnSpPr/>
      </xdr:nvCxnSpPr>
      <xdr:spPr>
        <a:xfrm>
          <a:off x="12814300" y="6692671"/>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152070</xdr:rowOff>
    </xdr:from>
    <xdr:to>
      <xdr:col>67</xdr:col>
      <xdr:colOff>101600</xdr:colOff>
      <xdr:row>39</xdr:row>
      <xdr:rowOff>82220</xdr:rowOff>
    </xdr:to>
    <xdr:sp macro="" textlink="">
      <xdr:nvSpPr>
        <xdr:cNvPr id="537" name="フローチャート: 判断 536"/>
        <xdr:cNvSpPr/>
      </xdr:nvSpPr>
      <xdr:spPr>
        <a:xfrm>
          <a:off x="12763500" y="66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73347</xdr:rowOff>
    </xdr:from>
    <xdr:ext cx="378565" cy="259045"/>
    <xdr:sp macro="" textlink="">
      <xdr:nvSpPr>
        <xdr:cNvPr id="538" name="テキスト ボックス 537"/>
        <xdr:cNvSpPr txBox="1"/>
      </xdr:nvSpPr>
      <xdr:spPr>
        <a:xfrm>
          <a:off x="12625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159785</xdr:rowOff>
    </xdr:from>
    <xdr:to>
      <xdr:col>85</xdr:col>
      <xdr:colOff>177800</xdr:colOff>
      <xdr:row>39</xdr:row>
      <xdr:rowOff>89935</xdr:rowOff>
    </xdr:to>
    <xdr:sp macro="" textlink="">
      <xdr:nvSpPr>
        <xdr:cNvPr id="544" name="楕円 543"/>
        <xdr:cNvSpPr/>
      </xdr:nvSpPr>
      <xdr:spPr>
        <a:xfrm>
          <a:off x="16268700" y="66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74712</xdr:rowOff>
    </xdr:from>
    <xdr:ext cx="378565" cy="259045"/>
    <xdr:sp macro="" textlink="">
      <xdr:nvSpPr>
        <xdr:cNvPr id="545" name="災害復旧事業費該当値テキスト"/>
        <xdr:cNvSpPr txBox="1"/>
      </xdr:nvSpPr>
      <xdr:spPr>
        <a:xfrm>
          <a:off x="16370300" y="658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164452</xdr:rowOff>
    </xdr:from>
    <xdr:to>
      <xdr:col>81</xdr:col>
      <xdr:colOff>101600</xdr:colOff>
      <xdr:row>39</xdr:row>
      <xdr:rowOff>94602</xdr:rowOff>
    </xdr:to>
    <xdr:sp macro="" textlink="">
      <xdr:nvSpPr>
        <xdr:cNvPr id="546" name="楕円 545"/>
        <xdr:cNvSpPr/>
      </xdr:nvSpPr>
      <xdr:spPr>
        <a:xfrm>
          <a:off x="15430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85729</xdr:rowOff>
    </xdr:from>
    <xdr:ext cx="313932" cy="259045"/>
    <xdr:sp macro="" textlink="">
      <xdr:nvSpPr>
        <xdr:cNvPr id="547" name="テキスト ボックス 546"/>
        <xdr:cNvSpPr txBox="1"/>
      </xdr:nvSpPr>
      <xdr:spPr>
        <a:xfrm>
          <a:off x="15324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164224</xdr:rowOff>
    </xdr:from>
    <xdr:to>
      <xdr:col>76</xdr:col>
      <xdr:colOff>165100</xdr:colOff>
      <xdr:row>39</xdr:row>
      <xdr:rowOff>94374</xdr:rowOff>
    </xdr:to>
    <xdr:sp macro="" textlink="">
      <xdr:nvSpPr>
        <xdr:cNvPr id="548" name="楕円 547"/>
        <xdr:cNvSpPr/>
      </xdr:nvSpPr>
      <xdr:spPr>
        <a:xfrm>
          <a:off x="14541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85501</xdr:rowOff>
    </xdr:from>
    <xdr:ext cx="313932" cy="259045"/>
    <xdr:sp macro="" textlink="">
      <xdr:nvSpPr>
        <xdr:cNvPr id="549" name="テキスト ボックス 548"/>
        <xdr:cNvSpPr txBox="1"/>
      </xdr:nvSpPr>
      <xdr:spPr>
        <a:xfrm>
          <a:off x="14435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161690</xdr:rowOff>
    </xdr:from>
    <xdr:to>
      <xdr:col>72</xdr:col>
      <xdr:colOff>38100</xdr:colOff>
      <xdr:row>39</xdr:row>
      <xdr:rowOff>91840</xdr:rowOff>
    </xdr:to>
    <xdr:sp macro="" textlink="">
      <xdr:nvSpPr>
        <xdr:cNvPr id="550" name="楕円 549"/>
        <xdr:cNvSpPr/>
      </xdr:nvSpPr>
      <xdr:spPr>
        <a:xfrm>
          <a:off x="13652500" y="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82967</xdr:rowOff>
    </xdr:from>
    <xdr:ext cx="378565" cy="259045"/>
    <xdr:sp macro="" textlink="">
      <xdr:nvSpPr>
        <xdr:cNvPr id="551" name="テキスト ボックス 550"/>
        <xdr:cNvSpPr txBox="1"/>
      </xdr:nvSpPr>
      <xdr:spPr>
        <a:xfrm>
          <a:off x="13514017" y="676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126771</xdr:rowOff>
    </xdr:from>
    <xdr:to>
      <xdr:col>67</xdr:col>
      <xdr:colOff>101600</xdr:colOff>
      <xdr:row>39</xdr:row>
      <xdr:rowOff>56921</xdr:rowOff>
    </xdr:to>
    <xdr:sp macro="" textlink="">
      <xdr:nvSpPr>
        <xdr:cNvPr id="552" name="楕円 551"/>
        <xdr:cNvSpPr/>
      </xdr:nvSpPr>
      <xdr:spPr>
        <a:xfrm>
          <a:off x="12763500" y="66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73448</xdr:rowOff>
    </xdr:from>
    <xdr:ext cx="469744" cy="259045"/>
    <xdr:sp macro="" textlink="">
      <xdr:nvSpPr>
        <xdr:cNvPr id="553" name="テキスト ボックス 552"/>
        <xdr:cNvSpPr txBox="1"/>
      </xdr:nvSpPr>
      <xdr:spPr>
        <a:xfrm>
          <a:off x="12579428" y="64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7" name="直線コネクタ 626"/>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8"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9" name="直線コネクタ 628"/>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0"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1" name="直線コネクタ 630"/>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142977</xdr:rowOff>
    </xdr:from>
    <xdr:to>
      <xdr:col>85</xdr:col>
      <xdr:colOff>127000</xdr:colOff>
      <xdr:row>78</xdr:row>
      <xdr:rowOff>163004</xdr:rowOff>
    </xdr:to>
    <xdr:cxnSp macro="">
      <xdr:nvCxnSpPr>
        <xdr:cNvPr id="632" name="直線コネクタ 631"/>
        <xdr:cNvCxnSpPr/>
      </xdr:nvCxnSpPr>
      <xdr:spPr>
        <a:xfrm>
          <a:off x="15481300" y="13516077"/>
          <a:ext cx="8382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3" name="公債費平均値テキスト"/>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4" name="フローチャート: 判断 633"/>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50228</xdr:rowOff>
    </xdr:from>
    <xdr:to>
      <xdr:col>81</xdr:col>
      <xdr:colOff>50800</xdr:colOff>
      <xdr:row>78</xdr:row>
      <xdr:rowOff>142977</xdr:rowOff>
    </xdr:to>
    <xdr:cxnSp macro="">
      <xdr:nvCxnSpPr>
        <xdr:cNvPr id="635" name="直線コネクタ 634"/>
        <xdr:cNvCxnSpPr/>
      </xdr:nvCxnSpPr>
      <xdr:spPr>
        <a:xfrm>
          <a:off x="14592300" y="13423328"/>
          <a:ext cx="889000" cy="9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6" name="フローチャート: 判断 635"/>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7" name="テキスト ボックス 636"/>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50228</xdr:rowOff>
    </xdr:from>
    <xdr:to>
      <xdr:col>76</xdr:col>
      <xdr:colOff>114300</xdr:colOff>
      <xdr:row>79</xdr:row>
      <xdr:rowOff>8432</xdr:rowOff>
    </xdr:to>
    <xdr:cxnSp macro="">
      <xdr:nvCxnSpPr>
        <xdr:cNvPr id="638" name="直線コネクタ 637"/>
        <xdr:cNvCxnSpPr/>
      </xdr:nvCxnSpPr>
      <xdr:spPr>
        <a:xfrm flipV="1">
          <a:off x="13703300" y="13423328"/>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9" name="フローチャート: 判断 638"/>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0" name="テキスト ボックス 639"/>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8432</xdr:rowOff>
    </xdr:from>
    <xdr:to>
      <xdr:col>71</xdr:col>
      <xdr:colOff>177800</xdr:colOff>
      <xdr:row>79</xdr:row>
      <xdr:rowOff>13615</xdr:rowOff>
    </xdr:to>
    <xdr:cxnSp macro="">
      <xdr:nvCxnSpPr>
        <xdr:cNvPr id="641" name="直線コネクタ 640"/>
        <xdr:cNvCxnSpPr/>
      </xdr:nvCxnSpPr>
      <xdr:spPr>
        <a:xfrm flipV="1">
          <a:off x="12814300" y="1355298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2" name="フローチャート: 判断 641"/>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3" name="テキスト ボックス 642"/>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97143</xdr:rowOff>
    </xdr:from>
    <xdr:to>
      <xdr:col>67</xdr:col>
      <xdr:colOff>101600</xdr:colOff>
      <xdr:row>79</xdr:row>
      <xdr:rowOff>27293</xdr:rowOff>
    </xdr:to>
    <xdr:sp macro="" textlink="">
      <xdr:nvSpPr>
        <xdr:cNvPr id="644" name="フローチャート: 判断 643"/>
        <xdr:cNvSpPr/>
      </xdr:nvSpPr>
      <xdr:spPr>
        <a:xfrm>
          <a:off x="12763500" y="13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43820</xdr:rowOff>
    </xdr:from>
    <xdr:ext cx="534377" cy="259045"/>
    <xdr:sp macro="" textlink="">
      <xdr:nvSpPr>
        <xdr:cNvPr id="645" name="テキスト ボックス 644"/>
        <xdr:cNvSpPr txBox="1"/>
      </xdr:nvSpPr>
      <xdr:spPr>
        <a:xfrm>
          <a:off x="12547111" y="132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112204</xdr:rowOff>
    </xdr:from>
    <xdr:to>
      <xdr:col>85</xdr:col>
      <xdr:colOff>177800</xdr:colOff>
      <xdr:row>79</xdr:row>
      <xdr:rowOff>42354</xdr:rowOff>
    </xdr:to>
    <xdr:sp macro="" textlink="">
      <xdr:nvSpPr>
        <xdr:cNvPr id="651" name="楕円 650"/>
        <xdr:cNvSpPr/>
      </xdr:nvSpPr>
      <xdr:spPr>
        <a:xfrm>
          <a:off x="162687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90631</xdr:rowOff>
    </xdr:from>
    <xdr:ext cx="534377" cy="259045"/>
    <xdr:sp macro="" textlink="">
      <xdr:nvSpPr>
        <xdr:cNvPr id="652" name="公債費該当値テキスト"/>
        <xdr:cNvSpPr txBox="1"/>
      </xdr:nvSpPr>
      <xdr:spPr>
        <a:xfrm>
          <a:off x="16370300" y="1346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92177</xdr:rowOff>
    </xdr:from>
    <xdr:to>
      <xdr:col>81</xdr:col>
      <xdr:colOff>101600</xdr:colOff>
      <xdr:row>79</xdr:row>
      <xdr:rowOff>22327</xdr:rowOff>
    </xdr:to>
    <xdr:sp macro="" textlink="">
      <xdr:nvSpPr>
        <xdr:cNvPr id="653" name="楕円 652"/>
        <xdr:cNvSpPr/>
      </xdr:nvSpPr>
      <xdr:spPr>
        <a:xfrm>
          <a:off x="15430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13454</xdr:rowOff>
    </xdr:from>
    <xdr:ext cx="534377" cy="259045"/>
    <xdr:sp macro="" textlink="">
      <xdr:nvSpPr>
        <xdr:cNvPr id="654" name="テキスト ボックス 653"/>
        <xdr:cNvSpPr txBox="1"/>
      </xdr:nvSpPr>
      <xdr:spPr>
        <a:xfrm>
          <a:off x="15214111" y="135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170878</xdr:rowOff>
    </xdr:from>
    <xdr:to>
      <xdr:col>76</xdr:col>
      <xdr:colOff>165100</xdr:colOff>
      <xdr:row>78</xdr:row>
      <xdr:rowOff>101028</xdr:rowOff>
    </xdr:to>
    <xdr:sp macro="" textlink="">
      <xdr:nvSpPr>
        <xdr:cNvPr id="655" name="楕円 654"/>
        <xdr:cNvSpPr/>
      </xdr:nvSpPr>
      <xdr:spPr>
        <a:xfrm>
          <a:off x="14541500" y="133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92155</xdr:rowOff>
    </xdr:from>
    <xdr:ext cx="534377" cy="259045"/>
    <xdr:sp macro="" textlink="">
      <xdr:nvSpPr>
        <xdr:cNvPr id="656" name="テキスト ボックス 655"/>
        <xdr:cNvSpPr txBox="1"/>
      </xdr:nvSpPr>
      <xdr:spPr>
        <a:xfrm>
          <a:off x="14325111" y="13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129082</xdr:rowOff>
    </xdr:from>
    <xdr:to>
      <xdr:col>72</xdr:col>
      <xdr:colOff>38100</xdr:colOff>
      <xdr:row>79</xdr:row>
      <xdr:rowOff>59232</xdr:rowOff>
    </xdr:to>
    <xdr:sp macro="" textlink="">
      <xdr:nvSpPr>
        <xdr:cNvPr id="657" name="楕円 656"/>
        <xdr:cNvSpPr/>
      </xdr:nvSpPr>
      <xdr:spPr>
        <a:xfrm>
          <a:off x="13652500" y="13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50359</xdr:rowOff>
    </xdr:from>
    <xdr:ext cx="534377" cy="259045"/>
    <xdr:sp macro="" textlink="">
      <xdr:nvSpPr>
        <xdr:cNvPr id="658" name="テキスト ボックス 657"/>
        <xdr:cNvSpPr txBox="1"/>
      </xdr:nvSpPr>
      <xdr:spPr>
        <a:xfrm>
          <a:off x="13436111" y="135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134265</xdr:rowOff>
    </xdr:from>
    <xdr:to>
      <xdr:col>67</xdr:col>
      <xdr:colOff>101600</xdr:colOff>
      <xdr:row>79</xdr:row>
      <xdr:rowOff>64415</xdr:rowOff>
    </xdr:to>
    <xdr:sp macro="" textlink="">
      <xdr:nvSpPr>
        <xdr:cNvPr id="659" name="楕円 658"/>
        <xdr:cNvSpPr/>
      </xdr:nvSpPr>
      <xdr:spPr>
        <a:xfrm>
          <a:off x="12763500" y="135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55542</xdr:rowOff>
    </xdr:from>
    <xdr:ext cx="534377" cy="259045"/>
    <xdr:sp macro="" textlink="">
      <xdr:nvSpPr>
        <xdr:cNvPr id="660" name="テキスト ボックス 659"/>
        <xdr:cNvSpPr txBox="1"/>
      </xdr:nvSpPr>
      <xdr:spPr>
        <a:xfrm>
          <a:off x="12547111" y="136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2" name="直線コネクタ 681"/>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3"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4" name="直線コネクタ 683"/>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5"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6" name="直線コネクタ 685"/>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48718</xdr:rowOff>
    </xdr:from>
    <xdr:to>
      <xdr:col>85</xdr:col>
      <xdr:colOff>127000</xdr:colOff>
      <xdr:row>98</xdr:row>
      <xdr:rowOff>106992</xdr:rowOff>
    </xdr:to>
    <xdr:cxnSp macro="">
      <xdr:nvCxnSpPr>
        <xdr:cNvPr id="687" name="直線コネクタ 686"/>
        <xdr:cNvCxnSpPr/>
      </xdr:nvCxnSpPr>
      <xdr:spPr>
        <a:xfrm>
          <a:off x="15481300" y="16850818"/>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8"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9" name="フローチャート: 判断 688"/>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48718</xdr:rowOff>
    </xdr:from>
    <xdr:to>
      <xdr:col>81</xdr:col>
      <xdr:colOff>50800</xdr:colOff>
      <xdr:row>98</xdr:row>
      <xdr:rowOff>67535</xdr:rowOff>
    </xdr:to>
    <xdr:cxnSp macro="">
      <xdr:nvCxnSpPr>
        <xdr:cNvPr id="690" name="直線コネクタ 689"/>
        <xdr:cNvCxnSpPr/>
      </xdr:nvCxnSpPr>
      <xdr:spPr>
        <a:xfrm flipV="1">
          <a:off x="14592300" y="16850818"/>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1" name="フローチャート: 判断 690"/>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2" name="テキスト ボックス 691"/>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67535</xdr:rowOff>
    </xdr:from>
    <xdr:to>
      <xdr:col>76</xdr:col>
      <xdr:colOff>114300</xdr:colOff>
      <xdr:row>98</xdr:row>
      <xdr:rowOff>69109</xdr:rowOff>
    </xdr:to>
    <xdr:cxnSp macro="">
      <xdr:nvCxnSpPr>
        <xdr:cNvPr id="693" name="直線コネクタ 692"/>
        <xdr:cNvCxnSpPr/>
      </xdr:nvCxnSpPr>
      <xdr:spPr>
        <a:xfrm flipV="1">
          <a:off x="13703300" y="16869635"/>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4" name="フローチャート: 判断 693"/>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5" name="テキスト ボックス 694"/>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69109</xdr:rowOff>
    </xdr:from>
    <xdr:to>
      <xdr:col>71</xdr:col>
      <xdr:colOff>177800</xdr:colOff>
      <xdr:row>98</xdr:row>
      <xdr:rowOff>127704</xdr:rowOff>
    </xdr:to>
    <xdr:cxnSp macro="">
      <xdr:nvCxnSpPr>
        <xdr:cNvPr id="696" name="直線コネクタ 695"/>
        <xdr:cNvCxnSpPr/>
      </xdr:nvCxnSpPr>
      <xdr:spPr>
        <a:xfrm flipV="1">
          <a:off x="12814300" y="16871209"/>
          <a:ext cx="889000" cy="5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7" name="フローチャート: 判断 696"/>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8" name="テキスト ボックス 697"/>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130871</xdr:rowOff>
    </xdr:from>
    <xdr:to>
      <xdr:col>67</xdr:col>
      <xdr:colOff>101600</xdr:colOff>
      <xdr:row>98</xdr:row>
      <xdr:rowOff>61021</xdr:rowOff>
    </xdr:to>
    <xdr:sp macro="" textlink="">
      <xdr:nvSpPr>
        <xdr:cNvPr id="699" name="フローチャート: 判断 698"/>
        <xdr:cNvSpPr/>
      </xdr:nvSpPr>
      <xdr:spPr>
        <a:xfrm>
          <a:off x="12763500" y="1676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77548</xdr:rowOff>
    </xdr:from>
    <xdr:ext cx="534377" cy="259045"/>
    <xdr:sp macro="" textlink="">
      <xdr:nvSpPr>
        <xdr:cNvPr id="700" name="テキスト ボックス 699"/>
        <xdr:cNvSpPr txBox="1"/>
      </xdr:nvSpPr>
      <xdr:spPr>
        <a:xfrm>
          <a:off x="12547111" y="165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56192</xdr:rowOff>
    </xdr:from>
    <xdr:to>
      <xdr:col>85</xdr:col>
      <xdr:colOff>177800</xdr:colOff>
      <xdr:row>98</xdr:row>
      <xdr:rowOff>157792</xdr:rowOff>
    </xdr:to>
    <xdr:sp macro="" textlink="">
      <xdr:nvSpPr>
        <xdr:cNvPr id="706" name="楕円 705"/>
        <xdr:cNvSpPr/>
      </xdr:nvSpPr>
      <xdr:spPr>
        <a:xfrm>
          <a:off x="16268700" y="168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142569</xdr:rowOff>
    </xdr:from>
    <xdr:ext cx="469744" cy="259045"/>
    <xdr:sp macro="" textlink="">
      <xdr:nvSpPr>
        <xdr:cNvPr id="707" name="積立金該当値テキスト"/>
        <xdr:cNvSpPr txBox="1"/>
      </xdr:nvSpPr>
      <xdr:spPr>
        <a:xfrm>
          <a:off x="16370300" y="167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169368</xdr:rowOff>
    </xdr:from>
    <xdr:to>
      <xdr:col>81</xdr:col>
      <xdr:colOff>101600</xdr:colOff>
      <xdr:row>98</xdr:row>
      <xdr:rowOff>99518</xdr:rowOff>
    </xdr:to>
    <xdr:sp macro="" textlink="">
      <xdr:nvSpPr>
        <xdr:cNvPr id="708" name="楕円 707"/>
        <xdr:cNvSpPr/>
      </xdr:nvSpPr>
      <xdr:spPr>
        <a:xfrm>
          <a:off x="15430500" y="168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90645</xdr:rowOff>
    </xdr:from>
    <xdr:ext cx="469744" cy="259045"/>
    <xdr:sp macro="" textlink="">
      <xdr:nvSpPr>
        <xdr:cNvPr id="709" name="テキスト ボックス 708"/>
        <xdr:cNvSpPr txBox="1"/>
      </xdr:nvSpPr>
      <xdr:spPr>
        <a:xfrm>
          <a:off x="15246428" y="1689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16735</xdr:rowOff>
    </xdr:from>
    <xdr:to>
      <xdr:col>76</xdr:col>
      <xdr:colOff>165100</xdr:colOff>
      <xdr:row>98</xdr:row>
      <xdr:rowOff>118335</xdr:rowOff>
    </xdr:to>
    <xdr:sp macro="" textlink="">
      <xdr:nvSpPr>
        <xdr:cNvPr id="710" name="楕円 709"/>
        <xdr:cNvSpPr/>
      </xdr:nvSpPr>
      <xdr:spPr>
        <a:xfrm>
          <a:off x="14541500" y="168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109462</xdr:rowOff>
    </xdr:from>
    <xdr:ext cx="469744" cy="259045"/>
    <xdr:sp macro="" textlink="">
      <xdr:nvSpPr>
        <xdr:cNvPr id="711" name="テキスト ボックス 710"/>
        <xdr:cNvSpPr txBox="1"/>
      </xdr:nvSpPr>
      <xdr:spPr>
        <a:xfrm>
          <a:off x="14357428" y="169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18309</xdr:rowOff>
    </xdr:from>
    <xdr:to>
      <xdr:col>72</xdr:col>
      <xdr:colOff>38100</xdr:colOff>
      <xdr:row>98</xdr:row>
      <xdr:rowOff>119909</xdr:rowOff>
    </xdr:to>
    <xdr:sp macro="" textlink="">
      <xdr:nvSpPr>
        <xdr:cNvPr id="712" name="楕円 711"/>
        <xdr:cNvSpPr/>
      </xdr:nvSpPr>
      <xdr:spPr>
        <a:xfrm>
          <a:off x="13652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111036</xdr:rowOff>
    </xdr:from>
    <xdr:ext cx="469744" cy="259045"/>
    <xdr:sp macro="" textlink="">
      <xdr:nvSpPr>
        <xdr:cNvPr id="713" name="テキスト ボックス 712"/>
        <xdr:cNvSpPr txBox="1"/>
      </xdr:nvSpPr>
      <xdr:spPr>
        <a:xfrm>
          <a:off x="13468428" y="169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76904</xdr:rowOff>
    </xdr:from>
    <xdr:to>
      <xdr:col>67</xdr:col>
      <xdr:colOff>101600</xdr:colOff>
      <xdr:row>99</xdr:row>
      <xdr:rowOff>7054</xdr:rowOff>
    </xdr:to>
    <xdr:sp macro="" textlink="">
      <xdr:nvSpPr>
        <xdr:cNvPr id="714" name="楕円 713"/>
        <xdr:cNvSpPr/>
      </xdr:nvSpPr>
      <xdr:spPr>
        <a:xfrm>
          <a:off x="12763500" y="168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169631</xdr:rowOff>
    </xdr:from>
    <xdr:ext cx="469744" cy="259045"/>
    <xdr:sp macro="" textlink="">
      <xdr:nvSpPr>
        <xdr:cNvPr id="715" name="テキスト ボックス 714"/>
        <xdr:cNvSpPr txBox="1"/>
      </xdr:nvSpPr>
      <xdr:spPr>
        <a:xfrm>
          <a:off x="12579428" y="1697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5" name="直線コネクタ 734"/>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8"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9" name="直線コネクタ 738"/>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30029</xdr:rowOff>
    </xdr:from>
    <xdr:to>
      <xdr:col>116</xdr:col>
      <xdr:colOff>63500</xdr:colOff>
      <xdr:row>36</xdr:row>
      <xdr:rowOff>69005</xdr:rowOff>
    </xdr:to>
    <xdr:cxnSp macro="">
      <xdr:nvCxnSpPr>
        <xdr:cNvPr id="740" name="直線コネクタ 739"/>
        <xdr:cNvCxnSpPr/>
      </xdr:nvCxnSpPr>
      <xdr:spPr>
        <a:xfrm>
          <a:off x="21323300" y="6202229"/>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122705</xdr:rowOff>
    </xdr:from>
    <xdr:ext cx="469744" cy="259045"/>
    <xdr:sp macro="" textlink="">
      <xdr:nvSpPr>
        <xdr:cNvPr id="741" name="投資及び出資金平均値テキスト"/>
        <xdr:cNvSpPr txBox="1"/>
      </xdr:nvSpPr>
      <xdr:spPr>
        <a:xfrm>
          <a:off x="22212300" y="629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2" name="フローチャート: 判断 741"/>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164332</xdr:rowOff>
    </xdr:from>
    <xdr:to>
      <xdr:col>111</xdr:col>
      <xdr:colOff>177800</xdr:colOff>
      <xdr:row>36</xdr:row>
      <xdr:rowOff>30029</xdr:rowOff>
    </xdr:to>
    <xdr:cxnSp macro="">
      <xdr:nvCxnSpPr>
        <xdr:cNvPr id="743" name="直線コネクタ 742"/>
        <xdr:cNvCxnSpPr/>
      </xdr:nvCxnSpPr>
      <xdr:spPr>
        <a:xfrm>
          <a:off x="20434300" y="6165082"/>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4" name="フローチャート: 判断 743"/>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77157</xdr:rowOff>
    </xdr:from>
    <xdr:ext cx="469744" cy="259045"/>
    <xdr:sp macro="" textlink="">
      <xdr:nvSpPr>
        <xdr:cNvPr id="745" name="テキスト ボックス 744"/>
        <xdr:cNvSpPr txBox="1"/>
      </xdr:nvSpPr>
      <xdr:spPr>
        <a:xfrm>
          <a:off x="21088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164332</xdr:rowOff>
    </xdr:from>
    <xdr:to>
      <xdr:col>107</xdr:col>
      <xdr:colOff>50800</xdr:colOff>
      <xdr:row>36</xdr:row>
      <xdr:rowOff>597</xdr:rowOff>
    </xdr:to>
    <xdr:cxnSp macro="">
      <xdr:nvCxnSpPr>
        <xdr:cNvPr id="746" name="直線コネクタ 745"/>
        <xdr:cNvCxnSpPr/>
      </xdr:nvCxnSpPr>
      <xdr:spPr>
        <a:xfrm flipV="1">
          <a:off x="19545300" y="616508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7" name="フローチャート: 判断 746"/>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84129</xdr:rowOff>
    </xdr:from>
    <xdr:ext cx="469744" cy="259045"/>
    <xdr:sp macro="" textlink="">
      <xdr:nvSpPr>
        <xdr:cNvPr id="748" name="テキスト ボックス 747"/>
        <xdr:cNvSpPr txBox="1"/>
      </xdr:nvSpPr>
      <xdr:spPr>
        <a:xfrm>
          <a:off x="2019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164674</xdr:rowOff>
    </xdr:from>
    <xdr:to>
      <xdr:col>102</xdr:col>
      <xdr:colOff>114300</xdr:colOff>
      <xdr:row>36</xdr:row>
      <xdr:rowOff>597</xdr:rowOff>
    </xdr:to>
    <xdr:cxnSp macro="">
      <xdr:nvCxnSpPr>
        <xdr:cNvPr id="749" name="直線コネクタ 748"/>
        <xdr:cNvCxnSpPr/>
      </xdr:nvCxnSpPr>
      <xdr:spPr>
        <a:xfrm>
          <a:off x="18656300" y="6165424"/>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0" name="フローチャート: 判断 749"/>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120362</xdr:rowOff>
    </xdr:from>
    <xdr:ext cx="469744" cy="259045"/>
    <xdr:sp macro="" textlink="">
      <xdr:nvSpPr>
        <xdr:cNvPr id="751" name="テキスト ボックス 750"/>
        <xdr:cNvSpPr txBox="1"/>
      </xdr:nvSpPr>
      <xdr:spPr>
        <a:xfrm>
          <a:off x="19310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96501</xdr:rowOff>
    </xdr:from>
    <xdr:to>
      <xdr:col>98</xdr:col>
      <xdr:colOff>38100</xdr:colOff>
      <xdr:row>38</xdr:row>
      <xdr:rowOff>26651</xdr:rowOff>
    </xdr:to>
    <xdr:sp macro="" textlink="">
      <xdr:nvSpPr>
        <xdr:cNvPr id="752" name="フローチャート: 判断 751"/>
        <xdr:cNvSpPr/>
      </xdr:nvSpPr>
      <xdr:spPr>
        <a:xfrm>
          <a:off x="18605500" y="644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17778</xdr:rowOff>
    </xdr:from>
    <xdr:ext cx="378565" cy="259045"/>
    <xdr:sp macro="" textlink="">
      <xdr:nvSpPr>
        <xdr:cNvPr id="753" name="テキスト ボックス 752"/>
        <xdr:cNvSpPr txBox="1"/>
      </xdr:nvSpPr>
      <xdr:spPr>
        <a:xfrm>
          <a:off x="18467017" y="653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18205</xdr:rowOff>
    </xdr:from>
    <xdr:to>
      <xdr:col>116</xdr:col>
      <xdr:colOff>114300</xdr:colOff>
      <xdr:row>36</xdr:row>
      <xdr:rowOff>119805</xdr:rowOff>
    </xdr:to>
    <xdr:sp macro="" textlink="">
      <xdr:nvSpPr>
        <xdr:cNvPr id="759" name="楕円 758"/>
        <xdr:cNvSpPr/>
      </xdr:nvSpPr>
      <xdr:spPr>
        <a:xfrm>
          <a:off x="22110700" y="61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41082</xdr:rowOff>
    </xdr:from>
    <xdr:ext cx="469744" cy="259045"/>
    <xdr:sp macro="" textlink="">
      <xdr:nvSpPr>
        <xdr:cNvPr id="760" name="投資及び出資金該当値テキスト"/>
        <xdr:cNvSpPr txBox="1"/>
      </xdr:nvSpPr>
      <xdr:spPr>
        <a:xfrm>
          <a:off x="22212300" y="604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150679</xdr:rowOff>
    </xdr:from>
    <xdr:to>
      <xdr:col>112</xdr:col>
      <xdr:colOff>38100</xdr:colOff>
      <xdr:row>36</xdr:row>
      <xdr:rowOff>80829</xdr:rowOff>
    </xdr:to>
    <xdr:sp macro="" textlink="">
      <xdr:nvSpPr>
        <xdr:cNvPr id="761" name="楕円 760"/>
        <xdr:cNvSpPr/>
      </xdr:nvSpPr>
      <xdr:spPr>
        <a:xfrm>
          <a:off x="21272500" y="61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97356</xdr:rowOff>
    </xdr:from>
    <xdr:ext cx="469744" cy="259045"/>
    <xdr:sp macro="" textlink="">
      <xdr:nvSpPr>
        <xdr:cNvPr id="762" name="テキスト ボックス 761"/>
        <xdr:cNvSpPr txBox="1"/>
      </xdr:nvSpPr>
      <xdr:spPr>
        <a:xfrm>
          <a:off x="21088428" y="59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113532</xdr:rowOff>
    </xdr:from>
    <xdr:to>
      <xdr:col>107</xdr:col>
      <xdr:colOff>101600</xdr:colOff>
      <xdr:row>36</xdr:row>
      <xdr:rowOff>43682</xdr:rowOff>
    </xdr:to>
    <xdr:sp macro="" textlink="">
      <xdr:nvSpPr>
        <xdr:cNvPr id="763" name="楕円 762"/>
        <xdr:cNvSpPr/>
      </xdr:nvSpPr>
      <xdr:spPr>
        <a:xfrm>
          <a:off x="20383500" y="61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60209</xdr:rowOff>
    </xdr:from>
    <xdr:ext cx="469744" cy="259045"/>
    <xdr:sp macro="" textlink="">
      <xdr:nvSpPr>
        <xdr:cNvPr id="764" name="テキスト ボックス 763"/>
        <xdr:cNvSpPr txBox="1"/>
      </xdr:nvSpPr>
      <xdr:spPr>
        <a:xfrm>
          <a:off x="20199428" y="588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121247</xdr:rowOff>
    </xdr:from>
    <xdr:to>
      <xdr:col>102</xdr:col>
      <xdr:colOff>165100</xdr:colOff>
      <xdr:row>36</xdr:row>
      <xdr:rowOff>51397</xdr:rowOff>
    </xdr:to>
    <xdr:sp macro="" textlink="">
      <xdr:nvSpPr>
        <xdr:cNvPr id="765" name="楕円 764"/>
        <xdr:cNvSpPr/>
      </xdr:nvSpPr>
      <xdr:spPr>
        <a:xfrm>
          <a:off x="19494500" y="61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67924</xdr:rowOff>
    </xdr:from>
    <xdr:ext cx="469744" cy="259045"/>
    <xdr:sp macro="" textlink="">
      <xdr:nvSpPr>
        <xdr:cNvPr id="766" name="テキスト ボックス 765"/>
        <xdr:cNvSpPr txBox="1"/>
      </xdr:nvSpPr>
      <xdr:spPr>
        <a:xfrm>
          <a:off x="19310428" y="58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113874</xdr:rowOff>
    </xdr:from>
    <xdr:to>
      <xdr:col>98</xdr:col>
      <xdr:colOff>38100</xdr:colOff>
      <xdr:row>36</xdr:row>
      <xdr:rowOff>44024</xdr:rowOff>
    </xdr:to>
    <xdr:sp macro="" textlink="">
      <xdr:nvSpPr>
        <xdr:cNvPr id="767" name="楕円 766"/>
        <xdr:cNvSpPr/>
      </xdr:nvSpPr>
      <xdr:spPr>
        <a:xfrm>
          <a:off x="18605500" y="61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60551</xdr:rowOff>
    </xdr:from>
    <xdr:ext cx="469744" cy="259045"/>
    <xdr:sp macro="" textlink="">
      <xdr:nvSpPr>
        <xdr:cNvPr id="768" name="テキスト ボックス 767"/>
        <xdr:cNvSpPr txBox="1"/>
      </xdr:nvSpPr>
      <xdr:spPr>
        <a:xfrm>
          <a:off x="18421428" y="588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8" name="直線コネクタ 787"/>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1"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2" name="直線コネクタ 791"/>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90780</xdr:rowOff>
    </xdr:from>
    <xdr:to>
      <xdr:col>116</xdr:col>
      <xdr:colOff>63500</xdr:colOff>
      <xdr:row>53</xdr:row>
      <xdr:rowOff>98381</xdr:rowOff>
    </xdr:to>
    <xdr:cxnSp macro="">
      <xdr:nvCxnSpPr>
        <xdr:cNvPr id="793" name="直線コネクタ 792"/>
        <xdr:cNvCxnSpPr/>
      </xdr:nvCxnSpPr>
      <xdr:spPr>
        <a:xfrm flipV="1">
          <a:off x="21323300" y="9177630"/>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4" name="貸付金平均値テキスト"/>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5" name="フローチャート: 判断 794"/>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98381</xdr:rowOff>
    </xdr:from>
    <xdr:to>
      <xdr:col>111</xdr:col>
      <xdr:colOff>177800</xdr:colOff>
      <xdr:row>53</xdr:row>
      <xdr:rowOff>104724</xdr:rowOff>
    </xdr:to>
    <xdr:cxnSp macro="">
      <xdr:nvCxnSpPr>
        <xdr:cNvPr id="796" name="直線コネクタ 795"/>
        <xdr:cNvCxnSpPr/>
      </xdr:nvCxnSpPr>
      <xdr:spPr>
        <a:xfrm flipV="1">
          <a:off x="20434300" y="9185231"/>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7" name="フローチャート: 判断 796"/>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8" name="テキスト ボックス 797"/>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104724</xdr:rowOff>
    </xdr:from>
    <xdr:to>
      <xdr:col>107</xdr:col>
      <xdr:colOff>50800</xdr:colOff>
      <xdr:row>53</xdr:row>
      <xdr:rowOff>114897</xdr:rowOff>
    </xdr:to>
    <xdr:cxnSp macro="">
      <xdr:nvCxnSpPr>
        <xdr:cNvPr id="799" name="直線コネクタ 798"/>
        <xdr:cNvCxnSpPr/>
      </xdr:nvCxnSpPr>
      <xdr:spPr>
        <a:xfrm flipV="1">
          <a:off x="19545300" y="919157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0" name="フローチャート: 判断 799"/>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801" name="テキスト ボックス 800"/>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12998</xdr:rowOff>
    </xdr:from>
    <xdr:to>
      <xdr:col>102</xdr:col>
      <xdr:colOff>114300</xdr:colOff>
      <xdr:row>53</xdr:row>
      <xdr:rowOff>114897</xdr:rowOff>
    </xdr:to>
    <xdr:cxnSp macro="">
      <xdr:nvCxnSpPr>
        <xdr:cNvPr id="802" name="直線コネクタ 801"/>
        <xdr:cNvCxnSpPr/>
      </xdr:nvCxnSpPr>
      <xdr:spPr>
        <a:xfrm>
          <a:off x="18656300" y="9099848"/>
          <a:ext cx="889000" cy="1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3" name="フローチャート: 判断 802"/>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04" name="テキスト ボックス 803"/>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114389</xdr:rowOff>
    </xdr:from>
    <xdr:to>
      <xdr:col>98</xdr:col>
      <xdr:colOff>38100</xdr:colOff>
      <xdr:row>57</xdr:row>
      <xdr:rowOff>44539</xdr:rowOff>
    </xdr:to>
    <xdr:sp macro="" textlink="">
      <xdr:nvSpPr>
        <xdr:cNvPr id="805" name="フローチャート: 判断 804"/>
        <xdr:cNvSpPr/>
      </xdr:nvSpPr>
      <xdr:spPr>
        <a:xfrm>
          <a:off x="18605500" y="971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35666</xdr:rowOff>
    </xdr:from>
    <xdr:ext cx="469744" cy="259045"/>
    <xdr:sp macro="" textlink="">
      <xdr:nvSpPr>
        <xdr:cNvPr id="806" name="テキスト ボックス 805"/>
        <xdr:cNvSpPr txBox="1"/>
      </xdr:nvSpPr>
      <xdr:spPr>
        <a:xfrm>
          <a:off x="18421428" y="98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39980</xdr:rowOff>
    </xdr:from>
    <xdr:to>
      <xdr:col>116</xdr:col>
      <xdr:colOff>114300</xdr:colOff>
      <xdr:row>53</xdr:row>
      <xdr:rowOff>141580</xdr:rowOff>
    </xdr:to>
    <xdr:sp macro="" textlink="">
      <xdr:nvSpPr>
        <xdr:cNvPr id="812" name="楕円 811"/>
        <xdr:cNvSpPr/>
      </xdr:nvSpPr>
      <xdr:spPr>
        <a:xfrm>
          <a:off x="22110700" y="91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62857</xdr:rowOff>
    </xdr:from>
    <xdr:ext cx="534377" cy="259045"/>
    <xdr:sp macro="" textlink="">
      <xdr:nvSpPr>
        <xdr:cNvPr id="813" name="貸付金該当値テキスト"/>
        <xdr:cNvSpPr txBox="1"/>
      </xdr:nvSpPr>
      <xdr:spPr>
        <a:xfrm>
          <a:off x="22212300" y="89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47581</xdr:rowOff>
    </xdr:from>
    <xdr:to>
      <xdr:col>112</xdr:col>
      <xdr:colOff>38100</xdr:colOff>
      <xdr:row>53</xdr:row>
      <xdr:rowOff>149181</xdr:rowOff>
    </xdr:to>
    <xdr:sp macro="" textlink="">
      <xdr:nvSpPr>
        <xdr:cNvPr id="814" name="楕円 813"/>
        <xdr:cNvSpPr/>
      </xdr:nvSpPr>
      <xdr:spPr>
        <a:xfrm>
          <a:off x="21272500" y="91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165708</xdr:rowOff>
    </xdr:from>
    <xdr:ext cx="534377" cy="259045"/>
    <xdr:sp macro="" textlink="">
      <xdr:nvSpPr>
        <xdr:cNvPr id="815" name="テキスト ボックス 814"/>
        <xdr:cNvSpPr txBox="1"/>
      </xdr:nvSpPr>
      <xdr:spPr>
        <a:xfrm>
          <a:off x="21056111" y="890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53924</xdr:rowOff>
    </xdr:from>
    <xdr:to>
      <xdr:col>107</xdr:col>
      <xdr:colOff>101600</xdr:colOff>
      <xdr:row>53</xdr:row>
      <xdr:rowOff>155524</xdr:rowOff>
    </xdr:to>
    <xdr:sp macro="" textlink="">
      <xdr:nvSpPr>
        <xdr:cNvPr id="816" name="楕円 815"/>
        <xdr:cNvSpPr/>
      </xdr:nvSpPr>
      <xdr:spPr>
        <a:xfrm>
          <a:off x="20383500" y="91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601</xdr:rowOff>
    </xdr:from>
    <xdr:ext cx="534377" cy="259045"/>
    <xdr:sp macro="" textlink="">
      <xdr:nvSpPr>
        <xdr:cNvPr id="817" name="テキスト ボックス 816"/>
        <xdr:cNvSpPr txBox="1"/>
      </xdr:nvSpPr>
      <xdr:spPr>
        <a:xfrm>
          <a:off x="20167111" y="891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64097</xdr:rowOff>
    </xdr:from>
    <xdr:to>
      <xdr:col>102</xdr:col>
      <xdr:colOff>165100</xdr:colOff>
      <xdr:row>53</xdr:row>
      <xdr:rowOff>165697</xdr:rowOff>
    </xdr:to>
    <xdr:sp macro="" textlink="">
      <xdr:nvSpPr>
        <xdr:cNvPr id="818" name="楕円 817"/>
        <xdr:cNvSpPr/>
      </xdr:nvSpPr>
      <xdr:spPr>
        <a:xfrm>
          <a:off x="19494500" y="91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10774</xdr:rowOff>
    </xdr:from>
    <xdr:ext cx="534377" cy="259045"/>
    <xdr:sp macro="" textlink="">
      <xdr:nvSpPr>
        <xdr:cNvPr id="819" name="テキスト ボックス 818"/>
        <xdr:cNvSpPr txBox="1"/>
      </xdr:nvSpPr>
      <xdr:spPr>
        <a:xfrm>
          <a:off x="19278111" y="89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133648</xdr:rowOff>
    </xdr:from>
    <xdr:to>
      <xdr:col>98</xdr:col>
      <xdr:colOff>38100</xdr:colOff>
      <xdr:row>53</xdr:row>
      <xdr:rowOff>63798</xdr:rowOff>
    </xdr:to>
    <xdr:sp macro="" textlink="">
      <xdr:nvSpPr>
        <xdr:cNvPr id="820" name="楕円 819"/>
        <xdr:cNvSpPr/>
      </xdr:nvSpPr>
      <xdr:spPr>
        <a:xfrm>
          <a:off x="18605500" y="9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80325</xdr:rowOff>
    </xdr:from>
    <xdr:ext cx="534377" cy="259045"/>
    <xdr:sp macro="" textlink="">
      <xdr:nvSpPr>
        <xdr:cNvPr id="821" name="テキスト ボックス 820"/>
        <xdr:cNvSpPr txBox="1"/>
      </xdr:nvSpPr>
      <xdr:spPr>
        <a:xfrm>
          <a:off x="18389111" y="88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6" name="直線コネクタ 845"/>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7"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8" name="直線コネクタ 847"/>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9"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0" name="直線コネクタ 849"/>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78625</xdr:rowOff>
    </xdr:from>
    <xdr:to>
      <xdr:col>116</xdr:col>
      <xdr:colOff>63500</xdr:colOff>
      <xdr:row>74</xdr:row>
      <xdr:rowOff>81597</xdr:rowOff>
    </xdr:to>
    <xdr:cxnSp macro="">
      <xdr:nvCxnSpPr>
        <xdr:cNvPr id="851" name="直線コネクタ 850"/>
        <xdr:cNvCxnSpPr/>
      </xdr:nvCxnSpPr>
      <xdr:spPr>
        <a:xfrm>
          <a:off x="21323300" y="1276592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2"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3" name="フローチャート: 判断 852"/>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73292</xdr:rowOff>
    </xdr:from>
    <xdr:to>
      <xdr:col>111</xdr:col>
      <xdr:colOff>177800</xdr:colOff>
      <xdr:row>74</xdr:row>
      <xdr:rowOff>78625</xdr:rowOff>
    </xdr:to>
    <xdr:cxnSp macro="">
      <xdr:nvCxnSpPr>
        <xdr:cNvPr id="854" name="直線コネクタ 853"/>
        <xdr:cNvCxnSpPr/>
      </xdr:nvCxnSpPr>
      <xdr:spPr>
        <a:xfrm>
          <a:off x="20434300" y="1276059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5" name="フローチャート: 判断 854"/>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6" name="テキスト ボックス 855"/>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71463</xdr:rowOff>
    </xdr:from>
    <xdr:to>
      <xdr:col>107</xdr:col>
      <xdr:colOff>50800</xdr:colOff>
      <xdr:row>74</xdr:row>
      <xdr:rowOff>73292</xdr:rowOff>
    </xdr:to>
    <xdr:cxnSp macro="">
      <xdr:nvCxnSpPr>
        <xdr:cNvPr id="857" name="直線コネクタ 856"/>
        <xdr:cNvCxnSpPr/>
      </xdr:nvCxnSpPr>
      <xdr:spPr>
        <a:xfrm>
          <a:off x="19545300" y="127587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8" name="フローチャート: 判断 857"/>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9" name="テキスト ボックス 858"/>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71463</xdr:rowOff>
    </xdr:from>
    <xdr:to>
      <xdr:col>102</xdr:col>
      <xdr:colOff>114300</xdr:colOff>
      <xdr:row>74</xdr:row>
      <xdr:rowOff>123698</xdr:rowOff>
    </xdr:to>
    <xdr:cxnSp macro="">
      <xdr:nvCxnSpPr>
        <xdr:cNvPr id="860" name="直線コネクタ 859"/>
        <xdr:cNvCxnSpPr/>
      </xdr:nvCxnSpPr>
      <xdr:spPr>
        <a:xfrm flipV="1">
          <a:off x="18656300" y="1275876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1" name="フローチャート: 判断 860"/>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2" name="テキスト ボックス 861"/>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63" name="フローチャート: 判断 862"/>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64" name="テキスト ボックス 863"/>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30797</xdr:rowOff>
    </xdr:from>
    <xdr:to>
      <xdr:col>116</xdr:col>
      <xdr:colOff>114300</xdr:colOff>
      <xdr:row>74</xdr:row>
      <xdr:rowOff>132397</xdr:rowOff>
    </xdr:to>
    <xdr:sp macro="" textlink="">
      <xdr:nvSpPr>
        <xdr:cNvPr id="870" name="楕円 869"/>
        <xdr:cNvSpPr/>
      </xdr:nvSpPr>
      <xdr:spPr>
        <a:xfrm>
          <a:off x="221107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53674</xdr:rowOff>
    </xdr:from>
    <xdr:ext cx="534377" cy="259045"/>
    <xdr:sp macro="" textlink="">
      <xdr:nvSpPr>
        <xdr:cNvPr id="871" name="繰出金該当値テキスト"/>
        <xdr:cNvSpPr txBox="1"/>
      </xdr:nvSpPr>
      <xdr:spPr>
        <a:xfrm>
          <a:off x="22212300" y="125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27825</xdr:rowOff>
    </xdr:from>
    <xdr:to>
      <xdr:col>112</xdr:col>
      <xdr:colOff>38100</xdr:colOff>
      <xdr:row>74</xdr:row>
      <xdr:rowOff>129425</xdr:rowOff>
    </xdr:to>
    <xdr:sp macro="" textlink="">
      <xdr:nvSpPr>
        <xdr:cNvPr id="872" name="楕円 871"/>
        <xdr:cNvSpPr/>
      </xdr:nvSpPr>
      <xdr:spPr>
        <a:xfrm>
          <a:off x="212725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145952</xdr:rowOff>
    </xdr:from>
    <xdr:ext cx="534377" cy="259045"/>
    <xdr:sp macro="" textlink="">
      <xdr:nvSpPr>
        <xdr:cNvPr id="873" name="テキスト ボックス 872"/>
        <xdr:cNvSpPr txBox="1"/>
      </xdr:nvSpPr>
      <xdr:spPr>
        <a:xfrm>
          <a:off x="21056111" y="124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22492</xdr:rowOff>
    </xdr:from>
    <xdr:to>
      <xdr:col>107</xdr:col>
      <xdr:colOff>101600</xdr:colOff>
      <xdr:row>74</xdr:row>
      <xdr:rowOff>124092</xdr:rowOff>
    </xdr:to>
    <xdr:sp macro="" textlink="">
      <xdr:nvSpPr>
        <xdr:cNvPr id="874" name="楕円 873"/>
        <xdr:cNvSpPr/>
      </xdr:nvSpPr>
      <xdr:spPr>
        <a:xfrm>
          <a:off x="20383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140619</xdr:rowOff>
    </xdr:from>
    <xdr:ext cx="534377" cy="259045"/>
    <xdr:sp macro="" textlink="">
      <xdr:nvSpPr>
        <xdr:cNvPr id="875" name="テキスト ボックス 874"/>
        <xdr:cNvSpPr txBox="1"/>
      </xdr:nvSpPr>
      <xdr:spPr>
        <a:xfrm>
          <a:off x="20167111" y="12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20663</xdr:rowOff>
    </xdr:from>
    <xdr:to>
      <xdr:col>102</xdr:col>
      <xdr:colOff>165100</xdr:colOff>
      <xdr:row>74</xdr:row>
      <xdr:rowOff>122263</xdr:rowOff>
    </xdr:to>
    <xdr:sp macro="" textlink="">
      <xdr:nvSpPr>
        <xdr:cNvPr id="876" name="楕円 875"/>
        <xdr:cNvSpPr/>
      </xdr:nvSpPr>
      <xdr:spPr>
        <a:xfrm>
          <a:off x="19494500" y="12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138790</xdr:rowOff>
    </xdr:from>
    <xdr:ext cx="534377" cy="259045"/>
    <xdr:sp macro="" textlink="">
      <xdr:nvSpPr>
        <xdr:cNvPr id="877" name="テキスト ボックス 876"/>
        <xdr:cNvSpPr txBox="1"/>
      </xdr:nvSpPr>
      <xdr:spPr>
        <a:xfrm>
          <a:off x="19278111" y="12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72898</xdr:rowOff>
    </xdr:from>
    <xdr:to>
      <xdr:col>98</xdr:col>
      <xdr:colOff>38100</xdr:colOff>
      <xdr:row>75</xdr:row>
      <xdr:rowOff>3048</xdr:rowOff>
    </xdr:to>
    <xdr:sp macro="" textlink="">
      <xdr:nvSpPr>
        <xdr:cNvPr id="878" name="楕円 877"/>
        <xdr:cNvSpPr/>
      </xdr:nvSpPr>
      <xdr:spPr>
        <a:xfrm>
          <a:off x="18605500" y="12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19575</xdr:rowOff>
    </xdr:from>
    <xdr:ext cx="534377" cy="259045"/>
    <xdr:sp macro="" textlink="">
      <xdr:nvSpPr>
        <xdr:cNvPr id="879" name="テキスト ボックス 878"/>
        <xdr:cNvSpPr txBox="1"/>
      </xdr:nvSpPr>
      <xdr:spPr>
        <a:xfrm>
          <a:off x="18389111" y="12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人件費については定員管理の徹底により人件費の抑制に努めたが、増加傾向にある。物件費については</a:t>
          </a:r>
          <a:r>
            <a:rPr kumimoji="1" lang="ja-JP" altLang="en-US" sz="1100">
              <a:solidFill>
                <a:schemeClr val="dk1"/>
              </a:solidFill>
              <a:effectLst/>
              <a:latin typeface="+mn-lt"/>
              <a:ea typeface="+mn-ea"/>
              <a:cs typeface="+mn-cs"/>
            </a:rPr>
            <a:t>、災害時の備蓄品の購入や地方創生拠点施設整備交付金事業により整備した施設への小規模備品の購入により、一時的に増加している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補助費については</a:t>
          </a:r>
          <a:r>
            <a:rPr lang="ja-JP" altLang="ja-JP" sz="1100">
              <a:solidFill>
                <a:schemeClr val="dk1"/>
              </a:solidFill>
              <a:effectLst/>
              <a:latin typeface="+mn-lt"/>
              <a:ea typeface="+mn-ea"/>
              <a:cs typeface="+mn-cs"/>
            </a:rPr>
            <a:t>土地開発公社への補助金</a:t>
          </a:r>
          <a:r>
            <a:rPr lang="ja-JP" altLang="en-US" sz="1100">
              <a:solidFill>
                <a:schemeClr val="dk1"/>
              </a:solidFill>
              <a:effectLst/>
              <a:latin typeface="+mn-lt"/>
              <a:ea typeface="+mn-ea"/>
              <a:cs typeface="+mn-cs"/>
            </a:rPr>
            <a:t>の減少したことから、過去５年の中でも最も低い数値となった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扶助費については、高齢化が全国平均等に比べ急激に上昇していることから、社会保障関連経費の支出が増加傾向にある。</a:t>
          </a:r>
          <a:endParaRPr lang="ja-JP" altLang="ja-JP" sz="1400">
            <a:effectLst/>
          </a:endParaRPr>
        </a:p>
        <a:p>
          <a:r>
            <a:rPr kumimoji="1" lang="ja-JP" altLang="ja-JP" sz="1100">
              <a:solidFill>
                <a:schemeClr val="dk1"/>
              </a:solidFill>
              <a:effectLst/>
              <a:latin typeface="+mn-lt"/>
              <a:ea typeface="+mn-ea"/>
              <a:cs typeface="+mn-cs"/>
            </a:rPr>
            <a:t>貸付金は、平成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千円）を予算化したため、この年度以降、類似団体平均より大きく上回ることとなっている。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普通建設事業費については、公共施設の老朽化が進むなかで、改修更新にかかる経費が増加傾向にある。平成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年度から繰越した中学校の大規模</a:t>
          </a:r>
          <a:r>
            <a:rPr kumimoji="1" lang="ja-JP" altLang="ja-JP" sz="1100">
              <a:solidFill>
                <a:schemeClr val="dk1"/>
              </a:solidFill>
              <a:effectLst/>
              <a:latin typeface="+mn-lt"/>
              <a:ea typeface="+mn-ea"/>
              <a:cs typeface="+mn-cs"/>
            </a:rPr>
            <a:t>改修工事、また、社会資本整備総合交付金事業を活用した町道の改良及び野球場の整備を実施した。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繰出金については、中山間地の集落が分散している地理的要因から、上下水道事業の統合が他市町村に比べ進まず簡易水道等も多く、町立辰野病院事業会計への繰出など類似団体平均よりも多い</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長野県辰野町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19,703
19,301
169.20
8,541,252
8,026,908
390,214
5,703,724
7,242,630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22352</xdr:rowOff>
    </xdr:from>
    <xdr:to>
      <xdr:col>24</xdr:col>
      <xdr:colOff>63500</xdr:colOff>
      <xdr:row>37</xdr:row>
      <xdr:rowOff>154940</xdr:rowOff>
    </xdr:to>
    <xdr:cxnSp macro="">
      <xdr:nvCxnSpPr>
        <xdr:cNvPr id="61" name="直線コネクタ 60"/>
        <xdr:cNvCxnSpPr/>
      </xdr:nvCxnSpPr>
      <xdr:spPr>
        <a:xfrm flipV="1">
          <a:off x="3797300" y="636600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153035</xdr:rowOff>
    </xdr:from>
    <xdr:to>
      <xdr:col>19</xdr:col>
      <xdr:colOff>177800</xdr:colOff>
      <xdr:row>37</xdr:row>
      <xdr:rowOff>154940</xdr:rowOff>
    </xdr:to>
    <xdr:cxnSp macro="">
      <xdr:nvCxnSpPr>
        <xdr:cNvPr id="64" name="直線コネクタ 63"/>
        <xdr:cNvCxnSpPr/>
      </xdr:nvCxnSpPr>
      <xdr:spPr>
        <a:xfrm>
          <a:off x="2908300" y="6496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51689</xdr:rowOff>
    </xdr:from>
    <xdr:to>
      <xdr:col>15</xdr:col>
      <xdr:colOff>50800</xdr:colOff>
      <xdr:row>37</xdr:row>
      <xdr:rowOff>153035</xdr:rowOff>
    </xdr:to>
    <xdr:cxnSp macro="">
      <xdr:nvCxnSpPr>
        <xdr:cNvPr id="67" name="直線コネクタ 66"/>
        <xdr:cNvCxnSpPr/>
      </xdr:nvCxnSpPr>
      <xdr:spPr>
        <a:xfrm>
          <a:off x="2019300" y="639533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51689</xdr:rowOff>
    </xdr:from>
    <xdr:to>
      <xdr:col>10</xdr:col>
      <xdr:colOff>114300</xdr:colOff>
      <xdr:row>37</xdr:row>
      <xdr:rowOff>133985</xdr:rowOff>
    </xdr:to>
    <xdr:cxnSp macro="">
      <xdr:nvCxnSpPr>
        <xdr:cNvPr id="70" name="直線コネクタ 69"/>
        <xdr:cNvCxnSpPr/>
      </xdr:nvCxnSpPr>
      <xdr:spPr>
        <a:xfrm flipV="1">
          <a:off x="1130300" y="639533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90424</xdr:rowOff>
    </xdr:from>
    <xdr:to>
      <xdr:col>6</xdr:col>
      <xdr:colOff>38100</xdr:colOff>
      <xdr:row>39</xdr:row>
      <xdr:rowOff>20574</xdr:rowOff>
    </xdr:to>
    <xdr:sp macro="" textlink="">
      <xdr:nvSpPr>
        <xdr:cNvPr id="73" name="フローチャート: 判断 72"/>
        <xdr:cNvSpPr/>
      </xdr:nvSpPr>
      <xdr:spPr>
        <a:xfrm>
          <a:off x="1079500" y="66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11701</xdr:rowOff>
    </xdr:from>
    <xdr:ext cx="469744" cy="259045"/>
    <xdr:sp macro="" textlink="">
      <xdr:nvSpPr>
        <xdr:cNvPr id="74" name="テキスト ボックス 73"/>
        <xdr:cNvSpPr txBox="1"/>
      </xdr:nvSpPr>
      <xdr:spPr>
        <a:xfrm>
          <a:off x="895428" y="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143002</xdr:rowOff>
    </xdr:from>
    <xdr:to>
      <xdr:col>24</xdr:col>
      <xdr:colOff>114300</xdr:colOff>
      <xdr:row>37</xdr:row>
      <xdr:rowOff>73152</xdr:rowOff>
    </xdr:to>
    <xdr:sp macro="" textlink="">
      <xdr:nvSpPr>
        <xdr:cNvPr id="80" name="楕円 79"/>
        <xdr:cNvSpPr/>
      </xdr:nvSpPr>
      <xdr:spPr>
        <a:xfrm>
          <a:off x="4584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469744" cy="259045"/>
    <xdr:sp macro="" textlink="">
      <xdr:nvSpPr>
        <xdr:cNvPr id="81" name="議会費該当値テキスト"/>
        <xdr:cNvSpPr txBox="1"/>
      </xdr:nvSpPr>
      <xdr:spPr>
        <a:xfrm>
          <a:off x="4686300"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104140</xdr:rowOff>
    </xdr:from>
    <xdr:to>
      <xdr:col>20</xdr:col>
      <xdr:colOff>38100</xdr:colOff>
      <xdr:row>38</xdr:row>
      <xdr:rowOff>34290</xdr:rowOff>
    </xdr:to>
    <xdr:sp macro="" textlink="">
      <xdr:nvSpPr>
        <xdr:cNvPr id="82" name="楕円 81"/>
        <xdr:cNvSpPr/>
      </xdr:nvSpPr>
      <xdr:spPr>
        <a:xfrm>
          <a:off x="3746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25417</xdr:rowOff>
    </xdr:from>
    <xdr:ext cx="469744" cy="259045"/>
    <xdr:sp macro="" textlink="">
      <xdr:nvSpPr>
        <xdr:cNvPr id="83" name="テキスト ボックス 82"/>
        <xdr:cNvSpPr txBox="1"/>
      </xdr:nvSpPr>
      <xdr:spPr>
        <a:xfrm>
          <a:off x="3562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102235</xdr:rowOff>
    </xdr:from>
    <xdr:to>
      <xdr:col>15</xdr:col>
      <xdr:colOff>101600</xdr:colOff>
      <xdr:row>38</xdr:row>
      <xdr:rowOff>32385</xdr:rowOff>
    </xdr:to>
    <xdr:sp macro="" textlink="">
      <xdr:nvSpPr>
        <xdr:cNvPr id="84" name="楕円 83"/>
        <xdr:cNvSpPr/>
      </xdr:nvSpPr>
      <xdr:spPr>
        <a:xfrm>
          <a:off x="2857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23512</xdr:rowOff>
    </xdr:from>
    <xdr:ext cx="469744" cy="259045"/>
    <xdr:sp macro="" textlink="">
      <xdr:nvSpPr>
        <xdr:cNvPr id="85" name="テキスト ボックス 84"/>
        <xdr:cNvSpPr txBox="1"/>
      </xdr:nvSpPr>
      <xdr:spPr>
        <a:xfrm>
          <a:off x="2673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xdr:rowOff>
    </xdr:from>
    <xdr:to>
      <xdr:col>10</xdr:col>
      <xdr:colOff>165100</xdr:colOff>
      <xdr:row>37</xdr:row>
      <xdr:rowOff>102489</xdr:rowOff>
    </xdr:to>
    <xdr:sp macro="" textlink="">
      <xdr:nvSpPr>
        <xdr:cNvPr id="86" name="楕円 85"/>
        <xdr:cNvSpPr/>
      </xdr:nvSpPr>
      <xdr:spPr>
        <a:xfrm>
          <a:off x="1968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93616</xdr:rowOff>
    </xdr:from>
    <xdr:ext cx="469744" cy="259045"/>
    <xdr:sp macro="" textlink="">
      <xdr:nvSpPr>
        <xdr:cNvPr id="87" name="テキスト ボックス 86"/>
        <xdr:cNvSpPr txBox="1"/>
      </xdr:nvSpPr>
      <xdr:spPr>
        <a:xfrm>
          <a:off x="1784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83185</xdr:rowOff>
    </xdr:from>
    <xdr:to>
      <xdr:col>6</xdr:col>
      <xdr:colOff>38100</xdr:colOff>
      <xdr:row>38</xdr:row>
      <xdr:rowOff>13335</xdr:rowOff>
    </xdr:to>
    <xdr:sp macro="" textlink="">
      <xdr:nvSpPr>
        <xdr:cNvPr id="88" name="楕円 87"/>
        <xdr:cNvSpPr/>
      </xdr:nvSpPr>
      <xdr:spPr>
        <a:xfrm>
          <a:off x="1079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29862</xdr:rowOff>
    </xdr:from>
    <xdr:ext cx="469744" cy="259045"/>
    <xdr:sp macro="" textlink="">
      <xdr:nvSpPr>
        <xdr:cNvPr id="89" name="テキスト ボックス 88"/>
        <xdr:cNvSpPr txBox="1"/>
      </xdr:nvSpPr>
      <xdr:spPr>
        <a:xfrm>
          <a:off x="895428"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164885</xdr:rowOff>
    </xdr:from>
    <xdr:to>
      <xdr:col>24</xdr:col>
      <xdr:colOff>63500</xdr:colOff>
      <xdr:row>59</xdr:row>
      <xdr:rowOff>18128</xdr:rowOff>
    </xdr:to>
    <xdr:cxnSp macro="">
      <xdr:nvCxnSpPr>
        <xdr:cNvPr id="120" name="直線コネクタ 119"/>
        <xdr:cNvCxnSpPr/>
      </xdr:nvCxnSpPr>
      <xdr:spPr>
        <a:xfrm>
          <a:off x="3797300" y="10108985"/>
          <a:ext cx="8382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164885</xdr:rowOff>
    </xdr:from>
    <xdr:to>
      <xdr:col>19</xdr:col>
      <xdr:colOff>177800</xdr:colOff>
      <xdr:row>59</xdr:row>
      <xdr:rowOff>5399</xdr:rowOff>
    </xdr:to>
    <xdr:cxnSp macro="">
      <xdr:nvCxnSpPr>
        <xdr:cNvPr id="123" name="直線コネクタ 122"/>
        <xdr:cNvCxnSpPr/>
      </xdr:nvCxnSpPr>
      <xdr:spPr>
        <a:xfrm flipV="1">
          <a:off x="2908300" y="1010898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1501</xdr:rowOff>
    </xdr:from>
    <xdr:to>
      <xdr:col>15</xdr:col>
      <xdr:colOff>50800</xdr:colOff>
      <xdr:row>59</xdr:row>
      <xdr:rowOff>5399</xdr:rowOff>
    </xdr:to>
    <xdr:cxnSp macro="">
      <xdr:nvCxnSpPr>
        <xdr:cNvPr id="126" name="直線コネクタ 125"/>
        <xdr:cNvCxnSpPr/>
      </xdr:nvCxnSpPr>
      <xdr:spPr>
        <a:xfrm>
          <a:off x="2019300" y="10117051"/>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165395</xdr:rowOff>
    </xdr:from>
    <xdr:to>
      <xdr:col>10</xdr:col>
      <xdr:colOff>114300</xdr:colOff>
      <xdr:row>59</xdr:row>
      <xdr:rowOff>1501</xdr:rowOff>
    </xdr:to>
    <xdr:cxnSp macro="">
      <xdr:nvCxnSpPr>
        <xdr:cNvPr id="129" name="直線コネクタ 128"/>
        <xdr:cNvCxnSpPr/>
      </xdr:nvCxnSpPr>
      <xdr:spPr>
        <a:xfrm>
          <a:off x="1130300" y="10109495"/>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130393</xdr:rowOff>
    </xdr:from>
    <xdr:to>
      <xdr:col>6</xdr:col>
      <xdr:colOff>38100</xdr:colOff>
      <xdr:row>59</xdr:row>
      <xdr:rowOff>60543</xdr:rowOff>
    </xdr:to>
    <xdr:sp macro="" textlink="">
      <xdr:nvSpPr>
        <xdr:cNvPr id="132" name="フローチャート: 判断 131"/>
        <xdr:cNvSpPr/>
      </xdr:nvSpPr>
      <xdr:spPr>
        <a:xfrm>
          <a:off x="1079500" y="100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51670</xdr:rowOff>
    </xdr:from>
    <xdr:ext cx="534377" cy="259045"/>
    <xdr:sp macro="" textlink="">
      <xdr:nvSpPr>
        <xdr:cNvPr id="133" name="テキスト ボックス 132"/>
        <xdr:cNvSpPr txBox="1"/>
      </xdr:nvSpPr>
      <xdr:spPr>
        <a:xfrm>
          <a:off x="863111" y="101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138778</xdr:rowOff>
    </xdr:from>
    <xdr:to>
      <xdr:col>24</xdr:col>
      <xdr:colOff>114300</xdr:colOff>
      <xdr:row>59</xdr:row>
      <xdr:rowOff>68928</xdr:rowOff>
    </xdr:to>
    <xdr:sp macro="" textlink="">
      <xdr:nvSpPr>
        <xdr:cNvPr id="139" name="楕円 138"/>
        <xdr:cNvSpPr/>
      </xdr:nvSpPr>
      <xdr:spPr>
        <a:xfrm>
          <a:off x="4584700" y="100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53705</xdr:rowOff>
    </xdr:from>
    <xdr:ext cx="534377" cy="259045"/>
    <xdr:sp macro="" textlink="">
      <xdr:nvSpPr>
        <xdr:cNvPr id="140" name="総務費該当値テキスト"/>
        <xdr:cNvSpPr txBox="1"/>
      </xdr:nvSpPr>
      <xdr:spPr>
        <a:xfrm>
          <a:off x="4686300" y="99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114085</xdr:rowOff>
    </xdr:from>
    <xdr:to>
      <xdr:col>20</xdr:col>
      <xdr:colOff>38100</xdr:colOff>
      <xdr:row>59</xdr:row>
      <xdr:rowOff>44235</xdr:rowOff>
    </xdr:to>
    <xdr:sp macro="" textlink="">
      <xdr:nvSpPr>
        <xdr:cNvPr id="141" name="楕円 140"/>
        <xdr:cNvSpPr/>
      </xdr:nvSpPr>
      <xdr:spPr>
        <a:xfrm>
          <a:off x="3746500" y="100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35362</xdr:rowOff>
    </xdr:from>
    <xdr:ext cx="534377" cy="259045"/>
    <xdr:sp macro="" textlink="">
      <xdr:nvSpPr>
        <xdr:cNvPr id="142" name="テキスト ボックス 141"/>
        <xdr:cNvSpPr txBox="1"/>
      </xdr:nvSpPr>
      <xdr:spPr>
        <a:xfrm>
          <a:off x="3530111" y="101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126049</xdr:rowOff>
    </xdr:from>
    <xdr:to>
      <xdr:col>15</xdr:col>
      <xdr:colOff>101600</xdr:colOff>
      <xdr:row>59</xdr:row>
      <xdr:rowOff>56199</xdr:rowOff>
    </xdr:to>
    <xdr:sp macro="" textlink="">
      <xdr:nvSpPr>
        <xdr:cNvPr id="143" name="楕円 142"/>
        <xdr:cNvSpPr/>
      </xdr:nvSpPr>
      <xdr:spPr>
        <a:xfrm>
          <a:off x="2857500" y="10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47326</xdr:rowOff>
    </xdr:from>
    <xdr:ext cx="534377" cy="259045"/>
    <xdr:sp macro="" textlink="">
      <xdr:nvSpPr>
        <xdr:cNvPr id="144" name="テキスト ボックス 143"/>
        <xdr:cNvSpPr txBox="1"/>
      </xdr:nvSpPr>
      <xdr:spPr>
        <a:xfrm>
          <a:off x="2641111" y="10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122151</xdr:rowOff>
    </xdr:from>
    <xdr:to>
      <xdr:col>10</xdr:col>
      <xdr:colOff>165100</xdr:colOff>
      <xdr:row>59</xdr:row>
      <xdr:rowOff>52301</xdr:rowOff>
    </xdr:to>
    <xdr:sp macro="" textlink="">
      <xdr:nvSpPr>
        <xdr:cNvPr id="145" name="楕円 144"/>
        <xdr:cNvSpPr/>
      </xdr:nvSpPr>
      <xdr:spPr>
        <a:xfrm>
          <a:off x="1968500" y="100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43428</xdr:rowOff>
    </xdr:from>
    <xdr:ext cx="534377" cy="259045"/>
    <xdr:sp macro="" textlink="">
      <xdr:nvSpPr>
        <xdr:cNvPr id="146" name="テキスト ボックス 145"/>
        <xdr:cNvSpPr txBox="1"/>
      </xdr:nvSpPr>
      <xdr:spPr>
        <a:xfrm>
          <a:off x="1752111" y="1015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114595</xdr:rowOff>
    </xdr:from>
    <xdr:to>
      <xdr:col>6</xdr:col>
      <xdr:colOff>38100</xdr:colOff>
      <xdr:row>59</xdr:row>
      <xdr:rowOff>44745</xdr:rowOff>
    </xdr:to>
    <xdr:sp macro="" textlink="">
      <xdr:nvSpPr>
        <xdr:cNvPr id="147" name="楕円 146"/>
        <xdr:cNvSpPr/>
      </xdr:nvSpPr>
      <xdr:spPr>
        <a:xfrm>
          <a:off x="1079500" y="100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61272</xdr:rowOff>
    </xdr:from>
    <xdr:ext cx="534377" cy="259045"/>
    <xdr:sp macro="" textlink="">
      <xdr:nvSpPr>
        <xdr:cNvPr id="148" name="テキスト ボックス 147"/>
        <xdr:cNvSpPr txBox="1"/>
      </xdr:nvSpPr>
      <xdr:spPr>
        <a:xfrm>
          <a:off x="863111" y="98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47433</xdr:rowOff>
    </xdr:from>
    <xdr:to>
      <xdr:col>24</xdr:col>
      <xdr:colOff>63500</xdr:colOff>
      <xdr:row>78</xdr:row>
      <xdr:rowOff>2715</xdr:rowOff>
    </xdr:to>
    <xdr:cxnSp macro="">
      <xdr:nvCxnSpPr>
        <xdr:cNvPr id="180" name="直線コネクタ 179"/>
        <xdr:cNvCxnSpPr/>
      </xdr:nvCxnSpPr>
      <xdr:spPr>
        <a:xfrm>
          <a:off x="3797300" y="13249083"/>
          <a:ext cx="838200" cy="1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47433</xdr:rowOff>
    </xdr:from>
    <xdr:to>
      <xdr:col>19</xdr:col>
      <xdr:colOff>177800</xdr:colOff>
      <xdr:row>77</xdr:row>
      <xdr:rowOff>77510</xdr:rowOff>
    </xdr:to>
    <xdr:cxnSp macro="">
      <xdr:nvCxnSpPr>
        <xdr:cNvPr id="183" name="直線コネクタ 182"/>
        <xdr:cNvCxnSpPr/>
      </xdr:nvCxnSpPr>
      <xdr:spPr>
        <a:xfrm flipV="1">
          <a:off x="2908300" y="13249083"/>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77510</xdr:rowOff>
    </xdr:from>
    <xdr:to>
      <xdr:col>15</xdr:col>
      <xdr:colOff>50800</xdr:colOff>
      <xdr:row>78</xdr:row>
      <xdr:rowOff>21056</xdr:rowOff>
    </xdr:to>
    <xdr:cxnSp macro="">
      <xdr:nvCxnSpPr>
        <xdr:cNvPr id="186" name="直線コネクタ 185"/>
        <xdr:cNvCxnSpPr/>
      </xdr:nvCxnSpPr>
      <xdr:spPr>
        <a:xfrm flipV="1">
          <a:off x="2019300" y="13279160"/>
          <a:ext cx="889000" cy="1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170332</xdr:rowOff>
    </xdr:from>
    <xdr:to>
      <xdr:col>10</xdr:col>
      <xdr:colOff>114300</xdr:colOff>
      <xdr:row>78</xdr:row>
      <xdr:rowOff>21056</xdr:rowOff>
    </xdr:to>
    <xdr:cxnSp macro="">
      <xdr:nvCxnSpPr>
        <xdr:cNvPr id="189" name="直線コネクタ 188"/>
        <xdr:cNvCxnSpPr/>
      </xdr:nvCxnSpPr>
      <xdr:spPr>
        <a:xfrm>
          <a:off x="1130300" y="1337198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152167</xdr:rowOff>
    </xdr:from>
    <xdr:to>
      <xdr:col>6</xdr:col>
      <xdr:colOff>38100</xdr:colOff>
      <xdr:row>78</xdr:row>
      <xdr:rowOff>82317</xdr:rowOff>
    </xdr:to>
    <xdr:sp macro="" textlink="">
      <xdr:nvSpPr>
        <xdr:cNvPr id="192" name="フローチャート: 判断 191"/>
        <xdr:cNvSpPr/>
      </xdr:nvSpPr>
      <xdr:spPr>
        <a:xfrm>
          <a:off x="1079500" y="1335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73444</xdr:rowOff>
    </xdr:from>
    <xdr:ext cx="599010" cy="259045"/>
    <xdr:sp macro="" textlink="">
      <xdr:nvSpPr>
        <xdr:cNvPr id="193" name="テキスト ボックス 192"/>
        <xdr:cNvSpPr txBox="1"/>
      </xdr:nvSpPr>
      <xdr:spPr>
        <a:xfrm>
          <a:off x="830795" y="1344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123365</xdr:rowOff>
    </xdr:from>
    <xdr:to>
      <xdr:col>24</xdr:col>
      <xdr:colOff>114300</xdr:colOff>
      <xdr:row>78</xdr:row>
      <xdr:rowOff>53515</xdr:rowOff>
    </xdr:to>
    <xdr:sp macro="" textlink="">
      <xdr:nvSpPr>
        <xdr:cNvPr id="199" name="楕円 198"/>
        <xdr:cNvSpPr/>
      </xdr:nvSpPr>
      <xdr:spPr>
        <a:xfrm>
          <a:off x="4584700" y="133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101792</xdr:rowOff>
    </xdr:from>
    <xdr:ext cx="599010" cy="259045"/>
    <xdr:sp macro="" textlink="">
      <xdr:nvSpPr>
        <xdr:cNvPr id="200" name="民生費該当値テキスト"/>
        <xdr:cNvSpPr txBox="1"/>
      </xdr:nvSpPr>
      <xdr:spPr>
        <a:xfrm>
          <a:off x="4686300"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168083</xdr:rowOff>
    </xdr:from>
    <xdr:to>
      <xdr:col>20</xdr:col>
      <xdr:colOff>38100</xdr:colOff>
      <xdr:row>77</xdr:row>
      <xdr:rowOff>98233</xdr:rowOff>
    </xdr:to>
    <xdr:sp macro="" textlink="">
      <xdr:nvSpPr>
        <xdr:cNvPr id="201" name="楕円 200"/>
        <xdr:cNvSpPr/>
      </xdr:nvSpPr>
      <xdr:spPr>
        <a:xfrm>
          <a:off x="3746500" y="131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89360</xdr:rowOff>
    </xdr:from>
    <xdr:ext cx="599010" cy="259045"/>
    <xdr:sp macro="" textlink="">
      <xdr:nvSpPr>
        <xdr:cNvPr id="202" name="テキスト ボックス 201"/>
        <xdr:cNvSpPr txBox="1"/>
      </xdr:nvSpPr>
      <xdr:spPr>
        <a:xfrm>
          <a:off x="3497795" y="1329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26710</xdr:rowOff>
    </xdr:from>
    <xdr:to>
      <xdr:col>15</xdr:col>
      <xdr:colOff>101600</xdr:colOff>
      <xdr:row>77</xdr:row>
      <xdr:rowOff>128310</xdr:rowOff>
    </xdr:to>
    <xdr:sp macro="" textlink="">
      <xdr:nvSpPr>
        <xdr:cNvPr id="203" name="楕円 202"/>
        <xdr:cNvSpPr/>
      </xdr:nvSpPr>
      <xdr:spPr>
        <a:xfrm>
          <a:off x="2857500" y="13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119437</xdr:rowOff>
    </xdr:from>
    <xdr:ext cx="599010" cy="259045"/>
    <xdr:sp macro="" textlink="">
      <xdr:nvSpPr>
        <xdr:cNvPr id="204" name="テキスト ボックス 203"/>
        <xdr:cNvSpPr txBox="1"/>
      </xdr:nvSpPr>
      <xdr:spPr>
        <a:xfrm>
          <a:off x="2608795" y="133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141706</xdr:rowOff>
    </xdr:from>
    <xdr:to>
      <xdr:col>10</xdr:col>
      <xdr:colOff>165100</xdr:colOff>
      <xdr:row>78</xdr:row>
      <xdr:rowOff>71856</xdr:rowOff>
    </xdr:to>
    <xdr:sp macro="" textlink="">
      <xdr:nvSpPr>
        <xdr:cNvPr id="205" name="楕円 204"/>
        <xdr:cNvSpPr/>
      </xdr:nvSpPr>
      <xdr:spPr>
        <a:xfrm>
          <a:off x="1968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62983</xdr:rowOff>
    </xdr:from>
    <xdr:ext cx="599010" cy="259045"/>
    <xdr:sp macro="" textlink="">
      <xdr:nvSpPr>
        <xdr:cNvPr id="206" name="テキスト ボックス 205"/>
        <xdr:cNvSpPr txBox="1"/>
      </xdr:nvSpPr>
      <xdr:spPr>
        <a:xfrm>
          <a:off x="1719795" y="1343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119532</xdr:rowOff>
    </xdr:from>
    <xdr:to>
      <xdr:col>6</xdr:col>
      <xdr:colOff>38100</xdr:colOff>
      <xdr:row>78</xdr:row>
      <xdr:rowOff>49682</xdr:rowOff>
    </xdr:to>
    <xdr:sp macro="" textlink="">
      <xdr:nvSpPr>
        <xdr:cNvPr id="207" name="楕円 206"/>
        <xdr:cNvSpPr/>
      </xdr:nvSpPr>
      <xdr:spPr>
        <a:xfrm>
          <a:off x="1079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66209</xdr:rowOff>
    </xdr:from>
    <xdr:ext cx="599010" cy="259045"/>
    <xdr:sp macro="" textlink="">
      <xdr:nvSpPr>
        <xdr:cNvPr id="208" name="テキスト ボックス 207"/>
        <xdr:cNvSpPr txBox="1"/>
      </xdr:nvSpPr>
      <xdr:spPr>
        <a:xfrm>
          <a:off x="830795" y="130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47754</xdr:rowOff>
    </xdr:from>
    <xdr:to>
      <xdr:col>24</xdr:col>
      <xdr:colOff>63500</xdr:colOff>
      <xdr:row>96</xdr:row>
      <xdr:rowOff>156617</xdr:rowOff>
    </xdr:to>
    <xdr:cxnSp macro="">
      <xdr:nvCxnSpPr>
        <xdr:cNvPr id="240" name="直線コネクタ 239"/>
        <xdr:cNvCxnSpPr/>
      </xdr:nvCxnSpPr>
      <xdr:spPr>
        <a:xfrm>
          <a:off x="3797300" y="16506954"/>
          <a:ext cx="838200" cy="1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47754</xdr:rowOff>
    </xdr:from>
    <xdr:to>
      <xdr:col>19</xdr:col>
      <xdr:colOff>177800</xdr:colOff>
      <xdr:row>96</xdr:row>
      <xdr:rowOff>81375</xdr:rowOff>
    </xdr:to>
    <xdr:cxnSp macro="">
      <xdr:nvCxnSpPr>
        <xdr:cNvPr id="243" name="直線コネクタ 242"/>
        <xdr:cNvCxnSpPr/>
      </xdr:nvCxnSpPr>
      <xdr:spPr>
        <a:xfrm flipV="1">
          <a:off x="2908300" y="16506954"/>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81375</xdr:rowOff>
    </xdr:from>
    <xdr:to>
      <xdr:col>15</xdr:col>
      <xdr:colOff>50800</xdr:colOff>
      <xdr:row>96</xdr:row>
      <xdr:rowOff>141317</xdr:rowOff>
    </xdr:to>
    <xdr:cxnSp macro="">
      <xdr:nvCxnSpPr>
        <xdr:cNvPr id="246" name="直線コネクタ 245"/>
        <xdr:cNvCxnSpPr/>
      </xdr:nvCxnSpPr>
      <xdr:spPr>
        <a:xfrm flipV="1">
          <a:off x="2019300" y="16540575"/>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129577</xdr:rowOff>
    </xdr:from>
    <xdr:to>
      <xdr:col>10</xdr:col>
      <xdr:colOff>114300</xdr:colOff>
      <xdr:row>96</xdr:row>
      <xdr:rowOff>141317</xdr:rowOff>
    </xdr:to>
    <xdr:cxnSp macro="">
      <xdr:nvCxnSpPr>
        <xdr:cNvPr id="249" name="直線コネクタ 248"/>
        <xdr:cNvCxnSpPr/>
      </xdr:nvCxnSpPr>
      <xdr:spPr>
        <a:xfrm>
          <a:off x="1130300" y="16417327"/>
          <a:ext cx="889000" cy="1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149447</xdr:rowOff>
    </xdr:from>
    <xdr:to>
      <xdr:col>6</xdr:col>
      <xdr:colOff>38100</xdr:colOff>
      <xdr:row>98</xdr:row>
      <xdr:rowOff>79597</xdr:rowOff>
    </xdr:to>
    <xdr:sp macro="" textlink="">
      <xdr:nvSpPr>
        <xdr:cNvPr id="252" name="フローチャート: 判断 251"/>
        <xdr:cNvSpPr/>
      </xdr:nvSpPr>
      <xdr:spPr>
        <a:xfrm>
          <a:off x="1079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70724</xdr:rowOff>
    </xdr:from>
    <xdr:ext cx="534377" cy="259045"/>
    <xdr:sp macro="" textlink="">
      <xdr:nvSpPr>
        <xdr:cNvPr id="253" name="テキスト ボックス 252"/>
        <xdr:cNvSpPr txBox="1"/>
      </xdr:nvSpPr>
      <xdr:spPr>
        <a:xfrm>
          <a:off x="863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105817</xdr:rowOff>
    </xdr:from>
    <xdr:to>
      <xdr:col>24</xdr:col>
      <xdr:colOff>114300</xdr:colOff>
      <xdr:row>97</xdr:row>
      <xdr:rowOff>35967</xdr:rowOff>
    </xdr:to>
    <xdr:sp macro="" textlink="">
      <xdr:nvSpPr>
        <xdr:cNvPr id="259" name="楕円 258"/>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128694</xdr:rowOff>
    </xdr:from>
    <xdr:ext cx="534377" cy="259045"/>
    <xdr:sp macro="" textlink="">
      <xdr:nvSpPr>
        <xdr:cNvPr id="260" name="衛生費該当値テキスト"/>
        <xdr:cNvSpPr txBox="1"/>
      </xdr:nvSpPr>
      <xdr:spPr>
        <a:xfrm>
          <a:off x="4686300" y="1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168404</xdr:rowOff>
    </xdr:from>
    <xdr:to>
      <xdr:col>20</xdr:col>
      <xdr:colOff>38100</xdr:colOff>
      <xdr:row>96</xdr:row>
      <xdr:rowOff>98554</xdr:rowOff>
    </xdr:to>
    <xdr:sp macro="" textlink="">
      <xdr:nvSpPr>
        <xdr:cNvPr id="261" name="楕円 260"/>
        <xdr:cNvSpPr/>
      </xdr:nvSpPr>
      <xdr:spPr>
        <a:xfrm>
          <a:off x="37465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115081</xdr:rowOff>
    </xdr:from>
    <xdr:ext cx="534377" cy="259045"/>
    <xdr:sp macro="" textlink="">
      <xdr:nvSpPr>
        <xdr:cNvPr id="262" name="テキスト ボックス 261"/>
        <xdr:cNvSpPr txBox="1"/>
      </xdr:nvSpPr>
      <xdr:spPr>
        <a:xfrm>
          <a:off x="3530111" y="162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30575</xdr:rowOff>
    </xdr:from>
    <xdr:to>
      <xdr:col>15</xdr:col>
      <xdr:colOff>101600</xdr:colOff>
      <xdr:row>96</xdr:row>
      <xdr:rowOff>132175</xdr:rowOff>
    </xdr:to>
    <xdr:sp macro="" textlink="">
      <xdr:nvSpPr>
        <xdr:cNvPr id="263" name="楕円 262"/>
        <xdr:cNvSpPr/>
      </xdr:nvSpPr>
      <xdr:spPr>
        <a:xfrm>
          <a:off x="2857500" y="16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148702</xdr:rowOff>
    </xdr:from>
    <xdr:ext cx="534377" cy="259045"/>
    <xdr:sp macro="" textlink="">
      <xdr:nvSpPr>
        <xdr:cNvPr id="264" name="テキスト ボックス 263"/>
        <xdr:cNvSpPr txBox="1"/>
      </xdr:nvSpPr>
      <xdr:spPr>
        <a:xfrm>
          <a:off x="2641111" y="162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90517</xdr:rowOff>
    </xdr:from>
    <xdr:to>
      <xdr:col>10</xdr:col>
      <xdr:colOff>165100</xdr:colOff>
      <xdr:row>97</xdr:row>
      <xdr:rowOff>20667</xdr:rowOff>
    </xdr:to>
    <xdr:sp macro="" textlink="">
      <xdr:nvSpPr>
        <xdr:cNvPr id="265" name="楕円 264"/>
        <xdr:cNvSpPr/>
      </xdr:nvSpPr>
      <xdr:spPr>
        <a:xfrm>
          <a:off x="1968500" y="165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37194</xdr:rowOff>
    </xdr:from>
    <xdr:ext cx="534377" cy="259045"/>
    <xdr:sp macro="" textlink="">
      <xdr:nvSpPr>
        <xdr:cNvPr id="266" name="テキスト ボックス 265"/>
        <xdr:cNvSpPr txBox="1"/>
      </xdr:nvSpPr>
      <xdr:spPr>
        <a:xfrm>
          <a:off x="1752111" y="163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78777</xdr:rowOff>
    </xdr:from>
    <xdr:to>
      <xdr:col>6</xdr:col>
      <xdr:colOff>38100</xdr:colOff>
      <xdr:row>96</xdr:row>
      <xdr:rowOff>8927</xdr:rowOff>
    </xdr:to>
    <xdr:sp macro="" textlink="">
      <xdr:nvSpPr>
        <xdr:cNvPr id="267" name="楕円 266"/>
        <xdr:cNvSpPr/>
      </xdr:nvSpPr>
      <xdr:spPr>
        <a:xfrm>
          <a:off x="10795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25454</xdr:rowOff>
    </xdr:from>
    <xdr:ext cx="534377" cy="259045"/>
    <xdr:sp macro="" textlink="">
      <xdr:nvSpPr>
        <xdr:cNvPr id="268" name="テキスト ボックス 267"/>
        <xdr:cNvSpPr txBox="1"/>
      </xdr:nvSpPr>
      <xdr:spPr>
        <a:xfrm>
          <a:off x="863111" y="161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64262</xdr:rowOff>
    </xdr:from>
    <xdr:to>
      <xdr:col>55</xdr:col>
      <xdr:colOff>0</xdr:colOff>
      <xdr:row>37</xdr:row>
      <xdr:rowOff>155702</xdr:rowOff>
    </xdr:to>
    <xdr:cxnSp macro="">
      <xdr:nvCxnSpPr>
        <xdr:cNvPr id="295" name="直線コネクタ 294"/>
        <xdr:cNvCxnSpPr/>
      </xdr:nvCxnSpPr>
      <xdr:spPr>
        <a:xfrm>
          <a:off x="9639300" y="64079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64262</xdr:rowOff>
    </xdr:from>
    <xdr:to>
      <xdr:col>50</xdr:col>
      <xdr:colOff>114300</xdr:colOff>
      <xdr:row>37</xdr:row>
      <xdr:rowOff>156159</xdr:rowOff>
    </xdr:to>
    <xdr:cxnSp macro="">
      <xdr:nvCxnSpPr>
        <xdr:cNvPr id="298" name="直線コネクタ 297"/>
        <xdr:cNvCxnSpPr/>
      </xdr:nvCxnSpPr>
      <xdr:spPr>
        <a:xfrm flipV="1">
          <a:off x="8750300" y="6407912"/>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156159</xdr:rowOff>
    </xdr:from>
    <xdr:to>
      <xdr:col>45</xdr:col>
      <xdr:colOff>177800</xdr:colOff>
      <xdr:row>38</xdr:row>
      <xdr:rowOff>123241</xdr:rowOff>
    </xdr:to>
    <xdr:cxnSp macro="">
      <xdr:nvCxnSpPr>
        <xdr:cNvPr id="301" name="直線コネクタ 300"/>
        <xdr:cNvCxnSpPr/>
      </xdr:nvCxnSpPr>
      <xdr:spPr>
        <a:xfrm flipV="1">
          <a:off x="7861300" y="6499809"/>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115469</xdr:rowOff>
    </xdr:from>
    <xdr:to>
      <xdr:col>41</xdr:col>
      <xdr:colOff>50800</xdr:colOff>
      <xdr:row>38</xdr:row>
      <xdr:rowOff>123241</xdr:rowOff>
    </xdr:to>
    <xdr:cxnSp macro="">
      <xdr:nvCxnSpPr>
        <xdr:cNvPr id="304" name="直線コネクタ 303"/>
        <xdr:cNvCxnSpPr/>
      </xdr:nvCxnSpPr>
      <xdr:spPr>
        <a:xfrm>
          <a:off x="6972300" y="6287669"/>
          <a:ext cx="889000" cy="3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50952</xdr:rowOff>
    </xdr:from>
    <xdr:to>
      <xdr:col>36</xdr:col>
      <xdr:colOff>165100</xdr:colOff>
      <xdr:row>35</xdr:row>
      <xdr:rowOff>152552</xdr:rowOff>
    </xdr:to>
    <xdr:sp macro="" textlink="">
      <xdr:nvSpPr>
        <xdr:cNvPr id="307" name="フローチャート: 判断 306"/>
        <xdr:cNvSpPr/>
      </xdr:nvSpPr>
      <xdr:spPr>
        <a:xfrm>
          <a:off x="6921500" y="60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169079</xdr:rowOff>
    </xdr:from>
    <xdr:ext cx="469744" cy="259045"/>
    <xdr:sp macro="" textlink="">
      <xdr:nvSpPr>
        <xdr:cNvPr id="308" name="テキスト ボックス 307"/>
        <xdr:cNvSpPr txBox="1"/>
      </xdr:nvSpPr>
      <xdr:spPr>
        <a:xfrm>
          <a:off x="6737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104902</xdr:rowOff>
    </xdr:from>
    <xdr:to>
      <xdr:col>55</xdr:col>
      <xdr:colOff>50800</xdr:colOff>
      <xdr:row>38</xdr:row>
      <xdr:rowOff>35052</xdr:rowOff>
    </xdr:to>
    <xdr:sp macro="" textlink="">
      <xdr:nvSpPr>
        <xdr:cNvPr id="314" name="楕円 313"/>
        <xdr:cNvSpPr/>
      </xdr:nvSpPr>
      <xdr:spPr>
        <a:xfrm>
          <a:off x="104267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83329</xdr:rowOff>
    </xdr:from>
    <xdr:ext cx="378565" cy="259045"/>
    <xdr:sp macro="" textlink="">
      <xdr:nvSpPr>
        <xdr:cNvPr id="315" name="労働費該当値テキスト"/>
        <xdr:cNvSpPr txBox="1"/>
      </xdr:nvSpPr>
      <xdr:spPr>
        <a:xfrm>
          <a:off x="10528300"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xdr:rowOff>
    </xdr:from>
    <xdr:to>
      <xdr:col>50</xdr:col>
      <xdr:colOff>165100</xdr:colOff>
      <xdr:row>37</xdr:row>
      <xdr:rowOff>115062</xdr:rowOff>
    </xdr:to>
    <xdr:sp macro="" textlink="">
      <xdr:nvSpPr>
        <xdr:cNvPr id="316" name="楕円 315"/>
        <xdr:cNvSpPr/>
      </xdr:nvSpPr>
      <xdr:spPr>
        <a:xfrm>
          <a:off x="9588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131589</xdr:rowOff>
    </xdr:from>
    <xdr:ext cx="378565" cy="259045"/>
    <xdr:sp macro="" textlink="">
      <xdr:nvSpPr>
        <xdr:cNvPr id="317" name="テキスト ボックス 316"/>
        <xdr:cNvSpPr txBox="1"/>
      </xdr:nvSpPr>
      <xdr:spPr>
        <a:xfrm>
          <a:off x="9450017" y="613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105359</xdr:rowOff>
    </xdr:from>
    <xdr:to>
      <xdr:col>46</xdr:col>
      <xdr:colOff>38100</xdr:colOff>
      <xdr:row>38</xdr:row>
      <xdr:rowOff>35509</xdr:rowOff>
    </xdr:to>
    <xdr:sp macro="" textlink="">
      <xdr:nvSpPr>
        <xdr:cNvPr id="318" name="楕円 317"/>
        <xdr:cNvSpPr/>
      </xdr:nvSpPr>
      <xdr:spPr>
        <a:xfrm>
          <a:off x="8699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26636</xdr:rowOff>
    </xdr:from>
    <xdr:ext cx="378565" cy="259045"/>
    <xdr:sp macro="" textlink="">
      <xdr:nvSpPr>
        <xdr:cNvPr id="319" name="テキスト ボックス 318"/>
        <xdr:cNvSpPr txBox="1"/>
      </xdr:nvSpPr>
      <xdr:spPr>
        <a:xfrm>
          <a:off x="8561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72441</xdr:rowOff>
    </xdr:from>
    <xdr:to>
      <xdr:col>41</xdr:col>
      <xdr:colOff>101600</xdr:colOff>
      <xdr:row>39</xdr:row>
      <xdr:rowOff>2591</xdr:rowOff>
    </xdr:to>
    <xdr:sp macro="" textlink="">
      <xdr:nvSpPr>
        <xdr:cNvPr id="320" name="楕円 319"/>
        <xdr:cNvSpPr/>
      </xdr:nvSpPr>
      <xdr:spPr>
        <a:xfrm>
          <a:off x="7810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165168</xdr:rowOff>
    </xdr:from>
    <xdr:ext cx="313932" cy="259045"/>
    <xdr:sp macro="" textlink="">
      <xdr:nvSpPr>
        <xdr:cNvPr id="321" name="テキスト ボックス 320"/>
        <xdr:cNvSpPr txBox="1"/>
      </xdr:nvSpPr>
      <xdr:spPr>
        <a:xfrm>
          <a:off x="7704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22" name="楕円 321"/>
        <xdr:cNvSpPr/>
      </xdr:nvSpPr>
      <xdr:spPr>
        <a:xfrm>
          <a:off x="6921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157396</xdr:rowOff>
    </xdr:from>
    <xdr:ext cx="378565" cy="259045"/>
    <xdr:sp macro="" textlink="">
      <xdr:nvSpPr>
        <xdr:cNvPr id="323" name="テキスト ボックス 322"/>
        <xdr:cNvSpPr txBox="1"/>
      </xdr:nvSpPr>
      <xdr:spPr>
        <a:xfrm>
          <a:off x="6783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168961</xdr:rowOff>
    </xdr:from>
    <xdr:to>
      <xdr:col>55</xdr:col>
      <xdr:colOff>0</xdr:colOff>
      <xdr:row>58</xdr:row>
      <xdr:rowOff>58220</xdr:rowOff>
    </xdr:to>
    <xdr:cxnSp macro="">
      <xdr:nvCxnSpPr>
        <xdr:cNvPr id="354" name="直線コネクタ 353"/>
        <xdr:cNvCxnSpPr/>
      </xdr:nvCxnSpPr>
      <xdr:spPr>
        <a:xfrm>
          <a:off x="9639300" y="9941611"/>
          <a:ext cx="8382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168961</xdr:rowOff>
    </xdr:from>
    <xdr:to>
      <xdr:col>50</xdr:col>
      <xdr:colOff>114300</xdr:colOff>
      <xdr:row>58</xdr:row>
      <xdr:rowOff>42218</xdr:rowOff>
    </xdr:to>
    <xdr:cxnSp macro="">
      <xdr:nvCxnSpPr>
        <xdr:cNvPr id="357" name="直線コネクタ 356"/>
        <xdr:cNvCxnSpPr/>
      </xdr:nvCxnSpPr>
      <xdr:spPr>
        <a:xfrm flipV="1">
          <a:off x="8750300" y="9941611"/>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42218</xdr:rowOff>
    </xdr:from>
    <xdr:to>
      <xdr:col>45</xdr:col>
      <xdr:colOff>177800</xdr:colOff>
      <xdr:row>58</xdr:row>
      <xdr:rowOff>55886</xdr:rowOff>
    </xdr:to>
    <xdr:cxnSp macro="">
      <xdr:nvCxnSpPr>
        <xdr:cNvPr id="360" name="直線コネクタ 359"/>
        <xdr:cNvCxnSpPr/>
      </xdr:nvCxnSpPr>
      <xdr:spPr>
        <a:xfrm flipV="1">
          <a:off x="7861300" y="9986318"/>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54024</xdr:rowOff>
    </xdr:from>
    <xdr:to>
      <xdr:col>41</xdr:col>
      <xdr:colOff>50800</xdr:colOff>
      <xdr:row>58</xdr:row>
      <xdr:rowOff>55886</xdr:rowOff>
    </xdr:to>
    <xdr:cxnSp macro="">
      <xdr:nvCxnSpPr>
        <xdr:cNvPr id="363" name="直線コネクタ 362"/>
        <xdr:cNvCxnSpPr/>
      </xdr:nvCxnSpPr>
      <xdr:spPr>
        <a:xfrm>
          <a:off x="6972300" y="999812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110389</xdr:rowOff>
    </xdr:from>
    <xdr:to>
      <xdr:col>36</xdr:col>
      <xdr:colOff>165100</xdr:colOff>
      <xdr:row>58</xdr:row>
      <xdr:rowOff>40539</xdr:rowOff>
    </xdr:to>
    <xdr:sp macro="" textlink="">
      <xdr:nvSpPr>
        <xdr:cNvPr id="366" name="フローチャート: 判断 365"/>
        <xdr:cNvSpPr/>
      </xdr:nvSpPr>
      <xdr:spPr>
        <a:xfrm>
          <a:off x="6921500" y="98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57066</xdr:rowOff>
    </xdr:from>
    <xdr:ext cx="534377" cy="259045"/>
    <xdr:sp macro="" textlink="">
      <xdr:nvSpPr>
        <xdr:cNvPr id="367" name="テキスト ボックス 366"/>
        <xdr:cNvSpPr txBox="1"/>
      </xdr:nvSpPr>
      <xdr:spPr>
        <a:xfrm>
          <a:off x="6705111" y="96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7420</xdr:rowOff>
    </xdr:from>
    <xdr:to>
      <xdr:col>55</xdr:col>
      <xdr:colOff>50800</xdr:colOff>
      <xdr:row>58</xdr:row>
      <xdr:rowOff>109020</xdr:rowOff>
    </xdr:to>
    <xdr:sp macro="" textlink="">
      <xdr:nvSpPr>
        <xdr:cNvPr id="373" name="楕円 372"/>
        <xdr:cNvSpPr/>
      </xdr:nvSpPr>
      <xdr:spPr>
        <a:xfrm>
          <a:off x="10426700" y="99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93797</xdr:rowOff>
    </xdr:from>
    <xdr:ext cx="534377" cy="259045"/>
    <xdr:sp macro="" textlink="">
      <xdr:nvSpPr>
        <xdr:cNvPr id="374" name="農林水産業費該当値テキスト"/>
        <xdr:cNvSpPr txBox="1"/>
      </xdr:nvSpPr>
      <xdr:spPr>
        <a:xfrm>
          <a:off x="10528300" y="98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118161</xdr:rowOff>
    </xdr:from>
    <xdr:to>
      <xdr:col>50</xdr:col>
      <xdr:colOff>165100</xdr:colOff>
      <xdr:row>58</xdr:row>
      <xdr:rowOff>48311</xdr:rowOff>
    </xdr:to>
    <xdr:sp macro="" textlink="">
      <xdr:nvSpPr>
        <xdr:cNvPr id="375" name="楕円 374"/>
        <xdr:cNvSpPr/>
      </xdr:nvSpPr>
      <xdr:spPr>
        <a:xfrm>
          <a:off x="9588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39438</xdr:rowOff>
    </xdr:from>
    <xdr:ext cx="534377" cy="259045"/>
    <xdr:sp macro="" textlink="">
      <xdr:nvSpPr>
        <xdr:cNvPr id="376" name="テキスト ボックス 375"/>
        <xdr:cNvSpPr txBox="1"/>
      </xdr:nvSpPr>
      <xdr:spPr>
        <a:xfrm>
          <a:off x="9372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162868</xdr:rowOff>
    </xdr:from>
    <xdr:to>
      <xdr:col>46</xdr:col>
      <xdr:colOff>38100</xdr:colOff>
      <xdr:row>58</xdr:row>
      <xdr:rowOff>93018</xdr:rowOff>
    </xdr:to>
    <xdr:sp macro="" textlink="">
      <xdr:nvSpPr>
        <xdr:cNvPr id="377" name="楕円 376"/>
        <xdr:cNvSpPr/>
      </xdr:nvSpPr>
      <xdr:spPr>
        <a:xfrm>
          <a:off x="8699500" y="99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84145</xdr:rowOff>
    </xdr:from>
    <xdr:ext cx="534377" cy="259045"/>
    <xdr:sp macro="" textlink="">
      <xdr:nvSpPr>
        <xdr:cNvPr id="378" name="テキスト ボックス 377"/>
        <xdr:cNvSpPr txBox="1"/>
      </xdr:nvSpPr>
      <xdr:spPr>
        <a:xfrm>
          <a:off x="8483111" y="100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5086</xdr:rowOff>
    </xdr:from>
    <xdr:to>
      <xdr:col>41</xdr:col>
      <xdr:colOff>101600</xdr:colOff>
      <xdr:row>58</xdr:row>
      <xdr:rowOff>106686</xdr:rowOff>
    </xdr:to>
    <xdr:sp macro="" textlink="">
      <xdr:nvSpPr>
        <xdr:cNvPr id="379" name="楕円 378"/>
        <xdr:cNvSpPr/>
      </xdr:nvSpPr>
      <xdr:spPr>
        <a:xfrm>
          <a:off x="7810500" y="99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97813</xdr:rowOff>
    </xdr:from>
    <xdr:ext cx="534377" cy="259045"/>
    <xdr:sp macro="" textlink="">
      <xdr:nvSpPr>
        <xdr:cNvPr id="380" name="テキスト ボックス 379"/>
        <xdr:cNvSpPr txBox="1"/>
      </xdr:nvSpPr>
      <xdr:spPr>
        <a:xfrm>
          <a:off x="7594111" y="100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3224</xdr:rowOff>
    </xdr:from>
    <xdr:to>
      <xdr:col>36</xdr:col>
      <xdr:colOff>165100</xdr:colOff>
      <xdr:row>58</xdr:row>
      <xdr:rowOff>104824</xdr:rowOff>
    </xdr:to>
    <xdr:sp macro="" textlink="">
      <xdr:nvSpPr>
        <xdr:cNvPr id="381" name="楕円 380"/>
        <xdr:cNvSpPr/>
      </xdr:nvSpPr>
      <xdr:spPr>
        <a:xfrm>
          <a:off x="6921500" y="99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95951</xdr:rowOff>
    </xdr:from>
    <xdr:ext cx="534377" cy="259045"/>
    <xdr:sp macro="" textlink="">
      <xdr:nvSpPr>
        <xdr:cNvPr id="382" name="テキスト ボックス 381"/>
        <xdr:cNvSpPr txBox="1"/>
      </xdr:nvSpPr>
      <xdr:spPr>
        <a:xfrm>
          <a:off x="6705111" y="100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170617</xdr:rowOff>
    </xdr:from>
    <xdr:to>
      <xdr:col>55</xdr:col>
      <xdr:colOff>0</xdr:colOff>
      <xdr:row>77</xdr:row>
      <xdr:rowOff>18447</xdr:rowOff>
    </xdr:to>
    <xdr:cxnSp macro="">
      <xdr:nvCxnSpPr>
        <xdr:cNvPr id="411" name="直線コネクタ 410"/>
        <xdr:cNvCxnSpPr/>
      </xdr:nvCxnSpPr>
      <xdr:spPr>
        <a:xfrm flipV="1">
          <a:off x="9639300" y="13200817"/>
          <a:ext cx="8382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730</xdr:rowOff>
    </xdr:from>
    <xdr:to>
      <xdr:col>50</xdr:col>
      <xdr:colOff>114300</xdr:colOff>
      <xdr:row>77</xdr:row>
      <xdr:rowOff>18447</xdr:rowOff>
    </xdr:to>
    <xdr:cxnSp macro="">
      <xdr:nvCxnSpPr>
        <xdr:cNvPr id="414" name="直線コネクタ 413"/>
        <xdr:cNvCxnSpPr/>
      </xdr:nvCxnSpPr>
      <xdr:spPr>
        <a:xfrm>
          <a:off x="8750300" y="1320238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730</xdr:rowOff>
    </xdr:from>
    <xdr:to>
      <xdr:col>45</xdr:col>
      <xdr:colOff>177800</xdr:colOff>
      <xdr:row>77</xdr:row>
      <xdr:rowOff>22467</xdr:rowOff>
    </xdr:to>
    <xdr:cxnSp macro="">
      <xdr:nvCxnSpPr>
        <xdr:cNvPr id="417" name="直線コネクタ 416"/>
        <xdr:cNvCxnSpPr/>
      </xdr:nvCxnSpPr>
      <xdr:spPr>
        <a:xfrm flipV="1">
          <a:off x="7861300" y="13202380"/>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135243</xdr:rowOff>
    </xdr:from>
    <xdr:to>
      <xdr:col>41</xdr:col>
      <xdr:colOff>50800</xdr:colOff>
      <xdr:row>77</xdr:row>
      <xdr:rowOff>22467</xdr:rowOff>
    </xdr:to>
    <xdr:cxnSp macro="">
      <xdr:nvCxnSpPr>
        <xdr:cNvPr id="420" name="直線コネクタ 419"/>
        <xdr:cNvCxnSpPr/>
      </xdr:nvCxnSpPr>
      <xdr:spPr>
        <a:xfrm>
          <a:off x="6972300" y="1316544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134029</xdr:rowOff>
    </xdr:from>
    <xdr:to>
      <xdr:col>36</xdr:col>
      <xdr:colOff>165100</xdr:colOff>
      <xdr:row>78</xdr:row>
      <xdr:rowOff>64179</xdr:rowOff>
    </xdr:to>
    <xdr:sp macro="" textlink="">
      <xdr:nvSpPr>
        <xdr:cNvPr id="423" name="フローチャート: 判断 422"/>
        <xdr:cNvSpPr/>
      </xdr:nvSpPr>
      <xdr:spPr>
        <a:xfrm>
          <a:off x="6921500" y="133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55306</xdr:rowOff>
    </xdr:from>
    <xdr:ext cx="534377" cy="259045"/>
    <xdr:sp macro="" textlink="">
      <xdr:nvSpPr>
        <xdr:cNvPr id="424" name="テキスト ボックス 423"/>
        <xdr:cNvSpPr txBox="1"/>
      </xdr:nvSpPr>
      <xdr:spPr>
        <a:xfrm>
          <a:off x="6705111" y="134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119817</xdr:rowOff>
    </xdr:from>
    <xdr:to>
      <xdr:col>55</xdr:col>
      <xdr:colOff>50800</xdr:colOff>
      <xdr:row>77</xdr:row>
      <xdr:rowOff>49967</xdr:rowOff>
    </xdr:to>
    <xdr:sp macro="" textlink="">
      <xdr:nvSpPr>
        <xdr:cNvPr id="430" name="楕円 429"/>
        <xdr:cNvSpPr/>
      </xdr:nvSpPr>
      <xdr:spPr>
        <a:xfrm>
          <a:off x="10426700" y="131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142694</xdr:rowOff>
    </xdr:from>
    <xdr:ext cx="534377" cy="259045"/>
    <xdr:sp macro="" textlink="">
      <xdr:nvSpPr>
        <xdr:cNvPr id="431" name="商工費該当値テキスト"/>
        <xdr:cNvSpPr txBox="1"/>
      </xdr:nvSpPr>
      <xdr:spPr>
        <a:xfrm>
          <a:off x="10528300" y="130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139097</xdr:rowOff>
    </xdr:from>
    <xdr:to>
      <xdr:col>50</xdr:col>
      <xdr:colOff>165100</xdr:colOff>
      <xdr:row>77</xdr:row>
      <xdr:rowOff>69247</xdr:rowOff>
    </xdr:to>
    <xdr:sp macro="" textlink="">
      <xdr:nvSpPr>
        <xdr:cNvPr id="432" name="楕円 431"/>
        <xdr:cNvSpPr/>
      </xdr:nvSpPr>
      <xdr:spPr>
        <a:xfrm>
          <a:off x="9588500" y="131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85774</xdr:rowOff>
    </xdr:from>
    <xdr:ext cx="534377" cy="259045"/>
    <xdr:sp macro="" textlink="">
      <xdr:nvSpPr>
        <xdr:cNvPr id="433" name="テキスト ボックス 432"/>
        <xdr:cNvSpPr txBox="1"/>
      </xdr:nvSpPr>
      <xdr:spPr>
        <a:xfrm>
          <a:off x="9372111" y="129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121380</xdr:rowOff>
    </xdr:from>
    <xdr:to>
      <xdr:col>46</xdr:col>
      <xdr:colOff>38100</xdr:colOff>
      <xdr:row>77</xdr:row>
      <xdr:rowOff>51530</xdr:rowOff>
    </xdr:to>
    <xdr:sp macro="" textlink="">
      <xdr:nvSpPr>
        <xdr:cNvPr id="434" name="楕円 433"/>
        <xdr:cNvSpPr/>
      </xdr:nvSpPr>
      <xdr:spPr>
        <a:xfrm>
          <a:off x="86995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68057</xdr:rowOff>
    </xdr:from>
    <xdr:ext cx="534377" cy="259045"/>
    <xdr:sp macro="" textlink="">
      <xdr:nvSpPr>
        <xdr:cNvPr id="435" name="テキスト ボックス 434"/>
        <xdr:cNvSpPr txBox="1"/>
      </xdr:nvSpPr>
      <xdr:spPr>
        <a:xfrm>
          <a:off x="8483111" y="129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143117</xdr:rowOff>
    </xdr:from>
    <xdr:to>
      <xdr:col>41</xdr:col>
      <xdr:colOff>101600</xdr:colOff>
      <xdr:row>77</xdr:row>
      <xdr:rowOff>73267</xdr:rowOff>
    </xdr:to>
    <xdr:sp macro="" textlink="">
      <xdr:nvSpPr>
        <xdr:cNvPr id="436" name="楕円 435"/>
        <xdr:cNvSpPr/>
      </xdr:nvSpPr>
      <xdr:spPr>
        <a:xfrm>
          <a:off x="7810500" y="131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89793</xdr:rowOff>
    </xdr:from>
    <xdr:ext cx="534377" cy="259045"/>
    <xdr:sp macro="" textlink="">
      <xdr:nvSpPr>
        <xdr:cNvPr id="437" name="テキスト ボックス 436"/>
        <xdr:cNvSpPr txBox="1"/>
      </xdr:nvSpPr>
      <xdr:spPr>
        <a:xfrm>
          <a:off x="7594111" y="1294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84443</xdr:rowOff>
    </xdr:from>
    <xdr:to>
      <xdr:col>36</xdr:col>
      <xdr:colOff>165100</xdr:colOff>
      <xdr:row>77</xdr:row>
      <xdr:rowOff>14593</xdr:rowOff>
    </xdr:to>
    <xdr:sp macro="" textlink="">
      <xdr:nvSpPr>
        <xdr:cNvPr id="438" name="楕円 437"/>
        <xdr:cNvSpPr/>
      </xdr:nvSpPr>
      <xdr:spPr>
        <a:xfrm>
          <a:off x="6921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31119</xdr:rowOff>
    </xdr:from>
    <xdr:ext cx="534377" cy="259045"/>
    <xdr:sp macro="" textlink="">
      <xdr:nvSpPr>
        <xdr:cNvPr id="439" name="テキスト ボックス 438"/>
        <xdr:cNvSpPr txBox="1"/>
      </xdr:nvSpPr>
      <xdr:spPr>
        <a:xfrm>
          <a:off x="6705111" y="128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2178</xdr:rowOff>
    </xdr:from>
    <xdr:to>
      <xdr:col>55</xdr:col>
      <xdr:colOff>0</xdr:colOff>
      <xdr:row>99</xdr:row>
      <xdr:rowOff>12557</xdr:rowOff>
    </xdr:to>
    <xdr:cxnSp macro="">
      <xdr:nvCxnSpPr>
        <xdr:cNvPr id="470" name="直線コネクタ 469"/>
        <xdr:cNvCxnSpPr/>
      </xdr:nvCxnSpPr>
      <xdr:spPr>
        <a:xfrm>
          <a:off x="9639300" y="16975728"/>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2178</xdr:rowOff>
    </xdr:from>
    <xdr:to>
      <xdr:col>50</xdr:col>
      <xdr:colOff>114300</xdr:colOff>
      <xdr:row>99</xdr:row>
      <xdr:rowOff>7662</xdr:rowOff>
    </xdr:to>
    <xdr:cxnSp macro="">
      <xdr:nvCxnSpPr>
        <xdr:cNvPr id="473" name="直線コネクタ 472"/>
        <xdr:cNvCxnSpPr/>
      </xdr:nvCxnSpPr>
      <xdr:spPr>
        <a:xfrm flipV="1">
          <a:off x="8750300" y="16975728"/>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7662</xdr:rowOff>
    </xdr:from>
    <xdr:to>
      <xdr:col>45</xdr:col>
      <xdr:colOff>177800</xdr:colOff>
      <xdr:row>99</xdr:row>
      <xdr:rowOff>9306</xdr:rowOff>
    </xdr:to>
    <xdr:cxnSp macro="">
      <xdr:nvCxnSpPr>
        <xdr:cNvPr id="476" name="直線コネクタ 475"/>
        <xdr:cNvCxnSpPr/>
      </xdr:nvCxnSpPr>
      <xdr:spPr>
        <a:xfrm flipV="1">
          <a:off x="7861300" y="16981212"/>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9306</xdr:rowOff>
    </xdr:from>
    <xdr:to>
      <xdr:col>41</xdr:col>
      <xdr:colOff>50800</xdr:colOff>
      <xdr:row>99</xdr:row>
      <xdr:rowOff>13038</xdr:rowOff>
    </xdr:to>
    <xdr:cxnSp macro="">
      <xdr:nvCxnSpPr>
        <xdr:cNvPr id="479" name="直線コネクタ 478"/>
        <xdr:cNvCxnSpPr/>
      </xdr:nvCxnSpPr>
      <xdr:spPr>
        <a:xfrm flipV="1">
          <a:off x="6972300" y="16982856"/>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1" name="テキスト ボックス 480"/>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156705</xdr:rowOff>
    </xdr:from>
    <xdr:to>
      <xdr:col>36</xdr:col>
      <xdr:colOff>165100</xdr:colOff>
      <xdr:row>99</xdr:row>
      <xdr:rowOff>86855</xdr:rowOff>
    </xdr:to>
    <xdr:sp macro="" textlink="">
      <xdr:nvSpPr>
        <xdr:cNvPr id="482" name="フローチャート: 判断 481"/>
        <xdr:cNvSpPr/>
      </xdr:nvSpPr>
      <xdr:spPr>
        <a:xfrm>
          <a:off x="6921500" y="169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77982</xdr:rowOff>
    </xdr:from>
    <xdr:ext cx="534377" cy="259045"/>
    <xdr:sp macro="" textlink="">
      <xdr:nvSpPr>
        <xdr:cNvPr id="483" name="テキスト ボックス 482"/>
        <xdr:cNvSpPr txBox="1"/>
      </xdr:nvSpPr>
      <xdr:spPr>
        <a:xfrm>
          <a:off x="6705111" y="170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133207</xdr:rowOff>
    </xdr:from>
    <xdr:to>
      <xdr:col>55</xdr:col>
      <xdr:colOff>50800</xdr:colOff>
      <xdr:row>99</xdr:row>
      <xdr:rowOff>63357</xdr:rowOff>
    </xdr:to>
    <xdr:sp macro="" textlink="">
      <xdr:nvSpPr>
        <xdr:cNvPr id="489" name="楕円 488"/>
        <xdr:cNvSpPr/>
      </xdr:nvSpPr>
      <xdr:spPr>
        <a:xfrm>
          <a:off x="10426700" y="169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59869</xdr:rowOff>
    </xdr:from>
    <xdr:ext cx="534377" cy="259045"/>
    <xdr:sp macro="" textlink="">
      <xdr:nvSpPr>
        <xdr:cNvPr id="490" name="土木費該当値テキスト"/>
        <xdr:cNvSpPr txBox="1"/>
      </xdr:nvSpPr>
      <xdr:spPr>
        <a:xfrm>
          <a:off x="10528300" y="168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122828</xdr:rowOff>
    </xdr:from>
    <xdr:to>
      <xdr:col>50</xdr:col>
      <xdr:colOff>165100</xdr:colOff>
      <xdr:row>99</xdr:row>
      <xdr:rowOff>52978</xdr:rowOff>
    </xdr:to>
    <xdr:sp macro="" textlink="">
      <xdr:nvSpPr>
        <xdr:cNvPr id="491" name="楕円 490"/>
        <xdr:cNvSpPr/>
      </xdr:nvSpPr>
      <xdr:spPr>
        <a:xfrm>
          <a:off x="9588500" y="169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44105</xdr:rowOff>
    </xdr:from>
    <xdr:ext cx="534377" cy="259045"/>
    <xdr:sp macro="" textlink="">
      <xdr:nvSpPr>
        <xdr:cNvPr id="492" name="テキスト ボックス 491"/>
        <xdr:cNvSpPr txBox="1"/>
      </xdr:nvSpPr>
      <xdr:spPr>
        <a:xfrm>
          <a:off x="9372111" y="1701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128312</xdr:rowOff>
    </xdr:from>
    <xdr:to>
      <xdr:col>46</xdr:col>
      <xdr:colOff>38100</xdr:colOff>
      <xdr:row>99</xdr:row>
      <xdr:rowOff>58462</xdr:rowOff>
    </xdr:to>
    <xdr:sp macro="" textlink="">
      <xdr:nvSpPr>
        <xdr:cNvPr id="493" name="楕円 492"/>
        <xdr:cNvSpPr/>
      </xdr:nvSpPr>
      <xdr:spPr>
        <a:xfrm>
          <a:off x="8699500" y="169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49589</xdr:rowOff>
    </xdr:from>
    <xdr:ext cx="534377" cy="259045"/>
    <xdr:sp macro="" textlink="">
      <xdr:nvSpPr>
        <xdr:cNvPr id="494" name="テキスト ボックス 493"/>
        <xdr:cNvSpPr txBox="1"/>
      </xdr:nvSpPr>
      <xdr:spPr>
        <a:xfrm>
          <a:off x="8483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129956</xdr:rowOff>
    </xdr:from>
    <xdr:to>
      <xdr:col>41</xdr:col>
      <xdr:colOff>101600</xdr:colOff>
      <xdr:row>99</xdr:row>
      <xdr:rowOff>60106</xdr:rowOff>
    </xdr:to>
    <xdr:sp macro="" textlink="">
      <xdr:nvSpPr>
        <xdr:cNvPr id="495" name="楕円 494"/>
        <xdr:cNvSpPr/>
      </xdr:nvSpPr>
      <xdr:spPr>
        <a:xfrm>
          <a:off x="7810500" y="169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76633</xdr:rowOff>
    </xdr:from>
    <xdr:ext cx="534377" cy="259045"/>
    <xdr:sp macro="" textlink="">
      <xdr:nvSpPr>
        <xdr:cNvPr id="496" name="テキスト ボックス 495"/>
        <xdr:cNvSpPr txBox="1"/>
      </xdr:nvSpPr>
      <xdr:spPr>
        <a:xfrm>
          <a:off x="7594111" y="167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133688</xdr:rowOff>
    </xdr:from>
    <xdr:to>
      <xdr:col>36</xdr:col>
      <xdr:colOff>165100</xdr:colOff>
      <xdr:row>99</xdr:row>
      <xdr:rowOff>63838</xdr:rowOff>
    </xdr:to>
    <xdr:sp macro="" textlink="">
      <xdr:nvSpPr>
        <xdr:cNvPr id="497" name="楕円 496"/>
        <xdr:cNvSpPr/>
      </xdr:nvSpPr>
      <xdr:spPr>
        <a:xfrm>
          <a:off x="6921500" y="169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80365</xdr:rowOff>
    </xdr:from>
    <xdr:ext cx="534377" cy="259045"/>
    <xdr:sp macro="" textlink="">
      <xdr:nvSpPr>
        <xdr:cNvPr id="498" name="テキスト ボックス 497"/>
        <xdr:cNvSpPr txBox="1"/>
      </xdr:nvSpPr>
      <xdr:spPr>
        <a:xfrm>
          <a:off x="6705111" y="167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121755</xdr:rowOff>
    </xdr:from>
    <xdr:to>
      <xdr:col>85</xdr:col>
      <xdr:colOff>127000</xdr:colOff>
      <xdr:row>38</xdr:row>
      <xdr:rowOff>132914</xdr:rowOff>
    </xdr:to>
    <xdr:cxnSp macro="">
      <xdr:nvCxnSpPr>
        <xdr:cNvPr id="531" name="直線コネクタ 530"/>
        <xdr:cNvCxnSpPr/>
      </xdr:nvCxnSpPr>
      <xdr:spPr>
        <a:xfrm flipV="1">
          <a:off x="15481300" y="6636855"/>
          <a:ext cx="8382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124369</xdr:rowOff>
    </xdr:from>
    <xdr:to>
      <xdr:col>81</xdr:col>
      <xdr:colOff>50800</xdr:colOff>
      <xdr:row>38</xdr:row>
      <xdr:rowOff>132914</xdr:rowOff>
    </xdr:to>
    <xdr:cxnSp macro="">
      <xdr:nvCxnSpPr>
        <xdr:cNvPr id="534" name="直線コネクタ 533"/>
        <xdr:cNvCxnSpPr/>
      </xdr:nvCxnSpPr>
      <xdr:spPr>
        <a:xfrm>
          <a:off x="14592300" y="663946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124369</xdr:rowOff>
    </xdr:from>
    <xdr:to>
      <xdr:col>76</xdr:col>
      <xdr:colOff>114300</xdr:colOff>
      <xdr:row>38</xdr:row>
      <xdr:rowOff>127870</xdr:rowOff>
    </xdr:to>
    <xdr:cxnSp macro="">
      <xdr:nvCxnSpPr>
        <xdr:cNvPr id="537" name="直線コネクタ 536"/>
        <xdr:cNvCxnSpPr/>
      </xdr:nvCxnSpPr>
      <xdr:spPr>
        <a:xfrm flipV="1">
          <a:off x="13703300" y="6639469"/>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3297</xdr:rowOff>
    </xdr:from>
    <xdr:to>
      <xdr:col>71</xdr:col>
      <xdr:colOff>177800</xdr:colOff>
      <xdr:row>38</xdr:row>
      <xdr:rowOff>127870</xdr:rowOff>
    </xdr:to>
    <xdr:cxnSp macro="">
      <xdr:nvCxnSpPr>
        <xdr:cNvPr id="540" name="直線コネクタ 539"/>
        <xdr:cNvCxnSpPr/>
      </xdr:nvCxnSpPr>
      <xdr:spPr>
        <a:xfrm>
          <a:off x="12814300" y="6518397"/>
          <a:ext cx="889000" cy="1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152336</xdr:rowOff>
    </xdr:from>
    <xdr:to>
      <xdr:col>67</xdr:col>
      <xdr:colOff>101600</xdr:colOff>
      <xdr:row>38</xdr:row>
      <xdr:rowOff>82486</xdr:rowOff>
    </xdr:to>
    <xdr:sp macro="" textlink="">
      <xdr:nvSpPr>
        <xdr:cNvPr id="543" name="フローチャート: 判断 542"/>
        <xdr:cNvSpPr/>
      </xdr:nvSpPr>
      <xdr:spPr>
        <a:xfrm>
          <a:off x="12763500" y="649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73613</xdr:rowOff>
    </xdr:from>
    <xdr:ext cx="534377" cy="259045"/>
    <xdr:sp macro="" textlink="">
      <xdr:nvSpPr>
        <xdr:cNvPr id="544" name="テキスト ボックス 543"/>
        <xdr:cNvSpPr txBox="1"/>
      </xdr:nvSpPr>
      <xdr:spPr>
        <a:xfrm>
          <a:off x="12547111" y="65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70955</xdr:rowOff>
    </xdr:from>
    <xdr:to>
      <xdr:col>85</xdr:col>
      <xdr:colOff>177800</xdr:colOff>
      <xdr:row>39</xdr:row>
      <xdr:rowOff>1105</xdr:rowOff>
    </xdr:to>
    <xdr:sp macro="" textlink="">
      <xdr:nvSpPr>
        <xdr:cNvPr id="550" name="楕円 549"/>
        <xdr:cNvSpPr/>
      </xdr:nvSpPr>
      <xdr:spPr>
        <a:xfrm>
          <a:off x="16268700" y="65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157332</xdr:rowOff>
    </xdr:from>
    <xdr:ext cx="534377" cy="259045"/>
    <xdr:sp macro="" textlink="">
      <xdr:nvSpPr>
        <xdr:cNvPr id="551" name="消防費該当値テキスト"/>
        <xdr:cNvSpPr txBox="1"/>
      </xdr:nvSpPr>
      <xdr:spPr>
        <a:xfrm>
          <a:off x="16370300" y="65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82114</xdr:rowOff>
    </xdr:from>
    <xdr:to>
      <xdr:col>81</xdr:col>
      <xdr:colOff>101600</xdr:colOff>
      <xdr:row>39</xdr:row>
      <xdr:rowOff>12264</xdr:rowOff>
    </xdr:to>
    <xdr:sp macro="" textlink="">
      <xdr:nvSpPr>
        <xdr:cNvPr id="552" name="楕円 551"/>
        <xdr:cNvSpPr/>
      </xdr:nvSpPr>
      <xdr:spPr>
        <a:xfrm>
          <a:off x="15430500" y="65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3391</xdr:rowOff>
    </xdr:from>
    <xdr:ext cx="534377" cy="259045"/>
    <xdr:sp macro="" textlink="">
      <xdr:nvSpPr>
        <xdr:cNvPr id="553" name="テキスト ボックス 552"/>
        <xdr:cNvSpPr txBox="1"/>
      </xdr:nvSpPr>
      <xdr:spPr>
        <a:xfrm>
          <a:off x="15214111" y="66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73569</xdr:rowOff>
    </xdr:from>
    <xdr:to>
      <xdr:col>76</xdr:col>
      <xdr:colOff>165100</xdr:colOff>
      <xdr:row>39</xdr:row>
      <xdr:rowOff>3719</xdr:rowOff>
    </xdr:to>
    <xdr:sp macro="" textlink="">
      <xdr:nvSpPr>
        <xdr:cNvPr id="554" name="楕円 553"/>
        <xdr:cNvSpPr/>
      </xdr:nvSpPr>
      <xdr:spPr>
        <a:xfrm>
          <a:off x="14541500" y="65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166296</xdr:rowOff>
    </xdr:from>
    <xdr:ext cx="534377" cy="259045"/>
    <xdr:sp macro="" textlink="">
      <xdr:nvSpPr>
        <xdr:cNvPr id="555" name="テキスト ボックス 554"/>
        <xdr:cNvSpPr txBox="1"/>
      </xdr:nvSpPr>
      <xdr:spPr>
        <a:xfrm>
          <a:off x="14325111" y="668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77070</xdr:rowOff>
    </xdr:from>
    <xdr:to>
      <xdr:col>72</xdr:col>
      <xdr:colOff>38100</xdr:colOff>
      <xdr:row>39</xdr:row>
      <xdr:rowOff>7220</xdr:rowOff>
    </xdr:to>
    <xdr:sp macro="" textlink="">
      <xdr:nvSpPr>
        <xdr:cNvPr id="556" name="楕円 555"/>
        <xdr:cNvSpPr/>
      </xdr:nvSpPr>
      <xdr:spPr>
        <a:xfrm>
          <a:off x="13652500" y="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169797</xdr:rowOff>
    </xdr:from>
    <xdr:ext cx="534377" cy="259045"/>
    <xdr:sp macro="" textlink="">
      <xdr:nvSpPr>
        <xdr:cNvPr id="557" name="テキスト ボックス 556"/>
        <xdr:cNvSpPr txBox="1"/>
      </xdr:nvSpPr>
      <xdr:spPr>
        <a:xfrm>
          <a:off x="13436111" y="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123947</xdr:rowOff>
    </xdr:from>
    <xdr:to>
      <xdr:col>67</xdr:col>
      <xdr:colOff>101600</xdr:colOff>
      <xdr:row>38</xdr:row>
      <xdr:rowOff>54097</xdr:rowOff>
    </xdr:to>
    <xdr:sp macro="" textlink="">
      <xdr:nvSpPr>
        <xdr:cNvPr id="558" name="楕円 557"/>
        <xdr:cNvSpPr/>
      </xdr:nvSpPr>
      <xdr:spPr>
        <a:xfrm>
          <a:off x="12763500" y="64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70624</xdr:rowOff>
    </xdr:from>
    <xdr:ext cx="534377" cy="259045"/>
    <xdr:sp macro="" textlink="">
      <xdr:nvSpPr>
        <xdr:cNvPr id="559" name="テキスト ボックス 558"/>
        <xdr:cNvSpPr txBox="1"/>
      </xdr:nvSpPr>
      <xdr:spPr>
        <a:xfrm>
          <a:off x="12547111" y="62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41345</xdr:rowOff>
    </xdr:from>
    <xdr:to>
      <xdr:col>85</xdr:col>
      <xdr:colOff>127000</xdr:colOff>
      <xdr:row>57</xdr:row>
      <xdr:rowOff>22619</xdr:rowOff>
    </xdr:to>
    <xdr:cxnSp macro="">
      <xdr:nvCxnSpPr>
        <xdr:cNvPr id="589" name="直線コネクタ 588"/>
        <xdr:cNvCxnSpPr/>
      </xdr:nvCxnSpPr>
      <xdr:spPr>
        <a:xfrm flipV="1">
          <a:off x="15481300" y="9471095"/>
          <a:ext cx="838200" cy="3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150902</xdr:rowOff>
    </xdr:from>
    <xdr:to>
      <xdr:col>81</xdr:col>
      <xdr:colOff>50800</xdr:colOff>
      <xdr:row>57</xdr:row>
      <xdr:rowOff>22619</xdr:rowOff>
    </xdr:to>
    <xdr:cxnSp macro="">
      <xdr:nvCxnSpPr>
        <xdr:cNvPr id="592" name="直線コネクタ 591"/>
        <xdr:cNvCxnSpPr/>
      </xdr:nvCxnSpPr>
      <xdr:spPr>
        <a:xfrm>
          <a:off x="14592300" y="9580652"/>
          <a:ext cx="889000" cy="2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150902</xdr:rowOff>
    </xdr:from>
    <xdr:to>
      <xdr:col>76</xdr:col>
      <xdr:colOff>114300</xdr:colOff>
      <xdr:row>55</xdr:row>
      <xdr:rowOff>168389</xdr:rowOff>
    </xdr:to>
    <xdr:cxnSp macro="">
      <xdr:nvCxnSpPr>
        <xdr:cNvPr id="595" name="直線コネクタ 594"/>
        <xdr:cNvCxnSpPr/>
      </xdr:nvCxnSpPr>
      <xdr:spPr>
        <a:xfrm flipV="1">
          <a:off x="13703300" y="9580652"/>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168389</xdr:rowOff>
    </xdr:from>
    <xdr:to>
      <xdr:col>71</xdr:col>
      <xdr:colOff>177800</xdr:colOff>
      <xdr:row>56</xdr:row>
      <xdr:rowOff>6731</xdr:rowOff>
    </xdr:to>
    <xdr:cxnSp macro="">
      <xdr:nvCxnSpPr>
        <xdr:cNvPr id="598" name="直線コネクタ 597"/>
        <xdr:cNvCxnSpPr/>
      </xdr:nvCxnSpPr>
      <xdr:spPr>
        <a:xfrm flipV="1">
          <a:off x="12814300" y="959813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39598</xdr:rowOff>
    </xdr:from>
    <xdr:to>
      <xdr:col>67</xdr:col>
      <xdr:colOff>101600</xdr:colOff>
      <xdr:row>55</xdr:row>
      <xdr:rowOff>141198</xdr:rowOff>
    </xdr:to>
    <xdr:sp macro="" textlink="">
      <xdr:nvSpPr>
        <xdr:cNvPr id="601" name="フローチャート: 判断 600"/>
        <xdr:cNvSpPr/>
      </xdr:nvSpPr>
      <xdr:spPr>
        <a:xfrm>
          <a:off x="12763500" y="94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157725</xdr:rowOff>
    </xdr:from>
    <xdr:ext cx="534377" cy="259045"/>
    <xdr:sp macro="" textlink="">
      <xdr:nvSpPr>
        <xdr:cNvPr id="602" name="テキスト ボックス 601"/>
        <xdr:cNvSpPr txBox="1"/>
      </xdr:nvSpPr>
      <xdr:spPr>
        <a:xfrm>
          <a:off x="12547111" y="92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161995</xdr:rowOff>
    </xdr:from>
    <xdr:to>
      <xdr:col>85</xdr:col>
      <xdr:colOff>177800</xdr:colOff>
      <xdr:row>55</xdr:row>
      <xdr:rowOff>92145</xdr:rowOff>
    </xdr:to>
    <xdr:sp macro="" textlink="">
      <xdr:nvSpPr>
        <xdr:cNvPr id="608" name="楕円 607"/>
        <xdr:cNvSpPr/>
      </xdr:nvSpPr>
      <xdr:spPr>
        <a:xfrm>
          <a:off x="16268700" y="94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140422</xdr:rowOff>
    </xdr:from>
    <xdr:ext cx="534377" cy="259045"/>
    <xdr:sp macro="" textlink="">
      <xdr:nvSpPr>
        <xdr:cNvPr id="609" name="教育費該当値テキスト"/>
        <xdr:cNvSpPr txBox="1"/>
      </xdr:nvSpPr>
      <xdr:spPr>
        <a:xfrm>
          <a:off x="16370300" y="93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143269</xdr:rowOff>
    </xdr:from>
    <xdr:to>
      <xdr:col>81</xdr:col>
      <xdr:colOff>101600</xdr:colOff>
      <xdr:row>57</xdr:row>
      <xdr:rowOff>73419</xdr:rowOff>
    </xdr:to>
    <xdr:sp macro="" textlink="">
      <xdr:nvSpPr>
        <xdr:cNvPr id="610" name="楕円 609"/>
        <xdr:cNvSpPr/>
      </xdr:nvSpPr>
      <xdr:spPr>
        <a:xfrm>
          <a:off x="15430500" y="97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64546</xdr:rowOff>
    </xdr:from>
    <xdr:ext cx="534377" cy="259045"/>
    <xdr:sp macro="" textlink="">
      <xdr:nvSpPr>
        <xdr:cNvPr id="611" name="テキスト ボックス 610"/>
        <xdr:cNvSpPr txBox="1"/>
      </xdr:nvSpPr>
      <xdr:spPr>
        <a:xfrm>
          <a:off x="15214111" y="98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100102</xdr:rowOff>
    </xdr:from>
    <xdr:to>
      <xdr:col>76</xdr:col>
      <xdr:colOff>165100</xdr:colOff>
      <xdr:row>56</xdr:row>
      <xdr:rowOff>30252</xdr:rowOff>
    </xdr:to>
    <xdr:sp macro="" textlink="">
      <xdr:nvSpPr>
        <xdr:cNvPr id="612" name="楕円 611"/>
        <xdr:cNvSpPr/>
      </xdr:nvSpPr>
      <xdr:spPr>
        <a:xfrm>
          <a:off x="14541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21379</xdr:rowOff>
    </xdr:from>
    <xdr:ext cx="534377" cy="259045"/>
    <xdr:sp macro="" textlink="">
      <xdr:nvSpPr>
        <xdr:cNvPr id="613" name="テキスト ボックス 612"/>
        <xdr:cNvSpPr txBox="1"/>
      </xdr:nvSpPr>
      <xdr:spPr>
        <a:xfrm>
          <a:off x="14325111" y="96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117589</xdr:rowOff>
    </xdr:from>
    <xdr:to>
      <xdr:col>72</xdr:col>
      <xdr:colOff>38100</xdr:colOff>
      <xdr:row>56</xdr:row>
      <xdr:rowOff>47739</xdr:rowOff>
    </xdr:to>
    <xdr:sp macro="" textlink="">
      <xdr:nvSpPr>
        <xdr:cNvPr id="614" name="楕円 613"/>
        <xdr:cNvSpPr/>
      </xdr:nvSpPr>
      <xdr:spPr>
        <a:xfrm>
          <a:off x="13652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38866</xdr:rowOff>
    </xdr:from>
    <xdr:ext cx="534377" cy="259045"/>
    <xdr:sp macro="" textlink="">
      <xdr:nvSpPr>
        <xdr:cNvPr id="615" name="テキスト ボックス 614"/>
        <xdr:cNvSpPr txBox="1"/>
      </xdr:nvSpPr>
      <xdr:spPr>
        <a:xfrm>
          <a:off x="13436111" y="96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127381</xdr:rowOff>
    </xdr:from>
    <xdr:to>
      <xdr:col>67</xdr:col>
      <xdr:colOff>101600</xdr:colOff>
      <xdr:row>56</xdr:row>
      <xdr:rowOff>57531</xdr:rowOff>
    </xdr:to>
    <xdr:sp macro="" textlink="">
      <xdr:nvSpPr>
        <xdr:cNvPr id="616" name="楕円 615"/>
        <xdr:cNvSpPr/>
      </xdr:nvSpPr>
      <xdr:spPr>
        <a:xfrm>
          <a:off x="12763500" y="9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48658</xdr:rowOff>
    </xdr:from>
    <xdr:ext cx="534377" cy="259045"/>
    <xdr:sp macro="" textlink="">
      <xdr:nvSpPr>
        <xdr:cNvPr id="617" name="テキスト ボックス 616"/>
        <xdr:cNvSpPr txBox="1"/>
      </xdr:nvSpPr>
      <xdr:spPr>
        <a:xfrm>
          <a:off x="12547111" y="9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39136</xdr:rowOff>
    </xdr:from>
    <xdr:to>
      <xdr:col>85</xdr:col>
      <xdr:colOff>127000</xdr:colOff>
      <xdr:row>79</xdr:row>
      <xdr:rowOff>43802</xdr:rowOff>
    </xdr:to>
    <xdr:cxnSp macro="">
      <xdr:nvCxnSpPr>
        <xdr:cNvPr id="646" name="直線コネクタ 645"/>
        <xdr:cNvCxnSpPr/>
      </xdr:nvCxnSpPr>
      <xdr:spPr>
        <a:xfrm flipV="1">
          <a:off x="15481300" y="13583686"/>
          <a:ext cx="8382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43574</xdr:rowOff>
    </xdr:from>
    <xdr:to>
      <xdr:col>81</xdr:col>
      <xdr:colOff>50800</xdr:colOff>
      <xdr:row>79</xdr:row>
      <xdr:rowOff>43802</xdr:rowOff>
    </xdr:to>
    <xdr:cxnSp macro="">
      <xdr:nvCxnSpPr>
        <xdr:cNvPr id="649" name="直線コネクタ 648"/>
        <xdr:cNvCxnSpPr/>
      </xdr:nvCxnSpPr>
      <xdr:spPr>
        <a:xfrm>
          <a:off x="14592300" y="135881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41039</xdr:rowOff>
    </xdr:from>
    <xdr:to>
      <xdr:col>76</xdr:col>
      <xdr:colOff>114300</xdr:colOff>
      <xdr:row>79</xdr:row>
      <xdr:rowOff>43574</xdr:rowOff>
    </xdr:to>
    <xdr:cxnSp macro="">
      <xdr:nvCxnSpPr>
        <xdr:cNvPr id="652" name="直線コネクタ 651"/>
        <xdr:cNvCxnSpPr/>
      </xdr:nvCxnSpPr>
      <xdr:spPr>
        <a:xfrm>
          <a:off x="13703300" y="1358558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6122</xdr:rowOff>
    </xdr:from>
    <xdr:to>
      <xdr:col>71</xdr:col>
      <xdr:colOff>177800</xdr:colOff>
      <xdr:row>79</xdr:row>
      <xdr:rowOff>41039</xdr:rowOff>
    </xdr:to>
    <xdr:cxnSp macro="">
      <xdr:nvCxnSpPr>
        <xdr:cNvPr id="655" name="直線コネクタ 654"/>
        <xdr:cNvCxnSpPr/>
      </xdr:nvCxnSpPr>
      <xdr:spPr>
        <a:xfrm>
          <a:off x="12814300" y="13550672"/>
          <a:ext cx="8890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152070</xdr:rowOff>
    </xdr:from>
    <xdr:to>
      <xdr:col>67</xdr:col>
      <xdr:colOff>101600</xdr:colOff>
      <xdr:row>79</xdr:row>
      <xdr:rowOff>82220</xdr:rowOff>
    </xdr:to>
    <xdr:sp macro="" textlink="">
      <xdr:nvSpPr>
        <xdr:cNvPr id="658" name="フローチャート: 判断 657"/>
        <xdr:cNvSpPr/>
      </xdr:nvSpPr>
      <xdr:spPr>
        <a:xfrm>
          <a:off x="12763500" y="135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73347</xdr:rowOff>
    </xdr:from>
    <xdr:ext cx="378565" cy="259045"/>
    <xdr:sp macro="" textlink="">
      <xdr:nvSpPr>
        <xdr:cNvPr id="659" name="テキスト ボックス 658"/>
        <xdr:cNvSpPr txBox="1"/>
      </xdr:nvSpPr>
      <xdr:spPr>
        <a:xfrm>
          <a:off x="12625017" y="1361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159786</xdr:rowOff>
    </xdr:from>
    <xdr:to>
      <xdr:col>85</xdr:col>
      <xdr:colOff>177800</xdr:colOff>
      <xdr:row>79</xdr:row>
      <xdr:rowOff>89936</xdr:rowOff>
    </xdr:to>
    <xdr:sp macro="" textlink="">
      <xdr:nvSpPr>
        <xdr:cNvPr id="665" name="楕円 664"/>
        <xdr:cNvSpPr/>
      </xdr:nvSpPr>
      <xdr:spPr>
        <a:xfrm>
          <a:off x="16268700" y="135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74713</xdr:rowOff>
    </xdr:from>
    <xdr:ext cx="378565" cy="259045"/>
    <xdr:sp macro="" textlink="">
      <xdr:nvSpPr>
        <xdr:cNvPr id="666" name="災害復旧費該当値テキスト"/>
        <xdr:cNvSpPr txBox="1"/>
      </xdr:nvSpPr>
      <xdr:spPr>
        <a:xfrm>
          <a:off x="16370300" y="1344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164452</xdr:rowOff>
    </xdr:from>
    <xdr:to>
      <xdr:col>81</xdr:col>
      <xdr:colOff>101600</xdr:colOff>
      <xdr:row>79</xdr:row>
      <xdr:rowOff>94602</xdr:rowOff>
    </xdr:to>
    <xdr:sp macro="" textlink="">
      <xdr:nvSpPr>
        <xdr:cNvPr id="667" name="楕円 666"/>
        <xdr:cNvSpPr/>
      </xdr:nvSpPr>
      <xdr:spPr>
        <a:xfrm>
          <a:off x="15430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85729</xdr:rowOff>
    </xdr:from>
    <xdr:ext cx="313932" cy="259045"/>
    <xdr:sp macro="" textlink="">
      <xdr:nvSpPr>
        <xdr:cNvPr id="668" name="テキスト ボックス 667"/>
        <xdr:cNvSpPr txBox="1"/>
      </xdr:nvSpPr>
      <xdr:spPr>
        <a:xfrm>
          <a:off x="15324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164224</xdr:rowOff>
    </xdr:from>
    <xdr:to>
      <xdr:col>76</xdr:col>
      <xdr:colOff>165100</xdr:colOff>
      <xdr:row>79</xdr:row>
      <xdr:rowOff>94374</xdr:rowOff>
    </xdr:to>
    <xdr:sp macro="" textlink="">
      <xdr:nvSpPr>
        <xdr:cNvPr id="669" name="楕円 668"/>
        <xdr:cNvSpPr/>
      </xdr:nvSpPr>
      <xdr:spPr>
        <a:xfrm>
          <a:off x="14541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85501</xdr:rowOff>
    </xdr:from>
    <xdr:ext cx="313932" cy="259045"/>
    <xdr:sp macro="" textlink="">
      <xdr:nvSpPr>
        <xdr:cNvPr id="670" name="テキスト ボックス 669"/>
        <xdr:cNvSpPr txBox="1"/>
      </xdr:nvSpPr>
      <xdr:spPr>
        <a:xfrm>
          <a:off x="14435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161689</xdr:rowOff>
    </xdr:from>
    <xdr:to>
      <xdr:col>72</xdr:col>
      <xdr:colOff>38100</xdr:colOff>
      <xdr:row>79</xdr:row>
      <xdr:rowOff>91839</xdr:rowOff>
    </xdr:to>
    <xdr:sp macro="" textlink="">
      <xdr:nvSpPr>
        <xdr:cNvPr id="671" name="楕円 670"/>
        <xdr:cNvSpPr/>
      </xdr:nvSpPr>
      <xdr:spPr>
        <a:xfrm>
          <a:off x="13652500" y="135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82966</xdr:rowOff>
    </xdr:from>
    <xdr:ext cx="378565" cy="259045"/>
    <xdr:sp macro="" textlink="">
      <xdr:nvSpPr>
        <xdr:cNvPr id="672" name="テキスト ボックス 671"/>
        <xdr:cNvSpPr txBox="1"/>
      </xdr:nvSpPr>
      <xdr:spPr>
        <a:xfrm>
          <a:off x="13514017" y="1362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126772</xdr:rowOff>
    </xdr:from>
    <xdr:to>
      <xdr:col>67</xdr:col>
      <xdr:colOff>101600</xdr:colOff>
      <xdr:row>79</xdr:row>
      <xdr:rowOff>56922</xdr:rowOff>
    </xdr:to>
    <xdr:sp macro="" textlink="">
      <xdr:nvSpPr>
        <xdr:cNvPr id="673" name="楕円 672"/>
        <xdr:cNvSpPr/>
      </xdr:nvSpPr>
      <xdr:spPr>
        <a:xfrm>
          <a:off x="12763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73449</xdr:rowOff>
    </xdr:from>
    <xdr:ext cx="469744" cy="259045"/>
    <xdr:sp macro="" textlink="">
      <xdr:nvSpPr>
        <xdr:cNvPr id="674" name="テキスト ボックス 673"/>
        <xdr:cNvSpPr txBox="1"/>
      </xdr:nvSpPr>
      <xdr:spPr>
        <a:xfrm>
          <a:off x="12579428" y="132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142977</xdr:rowOff>
    </xdr:from>
    <xdr:to>
      <xdr:col>85</xdr:col>
      <xdr:colOff>127000</xdr:colOff>
      <xdr:row>98</xdr:row>
      <xdr:rowOff>163004</xdr:rowOff>
    </xdr:to>
    <xdr:cxnSp macro="">
      <xdr:nvCxnSpPr>
        <xdr:cNvPr id="704" name="直線コネクタ 703"/>
        <xdr:cNvCxnSpPr/>
      </xdr:nvCxnSpPr>
      <xdr:spPr>
        <a:xfrm>
          <a:off x="15481300" y="16945077"/>
          <a:ext cx="8382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33413</xdr:rowOff>
    </xdr:from>
    <xdr:to>
      <xdr:col>81</xdr:col>
      <xdr:colOff>50800</xdr:colOff>
      <xdr:row>98</xdr:row>
      <xdr:rowOff>142977</xdr:rowOff>
    </xdr:to>
    <xdr:cxnSp macro="">
      <xdr:nvCxnSpPr>
        <xdr:cNvPr id="707" name="直線コネクタ 706"/>
        <xdr:cNvCxnSpPr/>
      </xdr:nvCxnSpPr>
      <xdr:spPr>
        <a:xfrm>
          <a:off x="14592300" y="16835513"/>
          <a:ext cx="8890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33413</xdr:rowOff>
    </xdr:from>
    <xdr:to>
      <xdr:col>76</xdr:col>
      <xdr:colOff>114300</xdr:colOff>
      <xdr:row>99</xdr:row>
      <xdr:rowOff>8432</xdr:rowOff>
    </xdr:to>
    <xdr:cxnSp macro="">
      <xdr:nvCxnSpPr>
        <xdr:cNvPr id="710" name="直線コネクタ 709"/>
        <xdr:cNvCxnSpPr/>
      </xdr:nvCxnSpPr>
      <xdr:spPr>
        <a:xfrm flipV="1">
          <a:off x="13703300" y="16835513"/>
          <a:ext cx="889000" cy="1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8432</xdr:rowOff>
    </xdr:from>
    <xdr:to>
      <xdr:col>71</xdr:col>
      <xdr:colOff>177800</xdr:colOff>
      <xdr:row>99</xdr:row>
      <xdr:rowOff>13615</xdr:rowOff>
    </xdr:to>
    <xdr:cxnSp macro="">
      <xdr:nvCxnSpPr>
        <xdr:cNvPr id="713" name="直線コネクタ 712"/>
        <xdr:cNvCxnSpPr/>
      </xdr:nvCxnSpPr>
      <xdr:spPr>
        <a:xfrm flipV="1">
          <a:off x="12814300" y="1698198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97143</xdr:rowOff>
    </xdr:from>
    <xdr:to>
      <xdr:col>67</xdr:col>
      <xdr:colOff>101600</xdr:colOff>
      <xdr:row>99</xdr:row>
      <xdr:rowOff>27293</xdr:rowOff>
    </xdr:to>
    <xdr:sp macro="" textlink="">
      <xdr:nvSpPr>
        <xdr:cNvPr id="716" name="フローチャート: 判断 715"/>
        <xdr:cNvSpPr/>
      </xdr:nvSpPr>
      <xdr:spPr>
        <a:xfrm>
          <a:off x="12763500" y="16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43820</xdr:rowOff>
    </xdr:from>
    <xdr:ext cx="534377" cy="259045"/>
    <xdr:sp macro="" textlink="">
      <xdr:nvSpPr>
        <xdr:cNvPr id="717" name="テキスト ボックス 716"/>
        <xdr:cNvSpPr txBox="1"/>
      </xdr:nvSpPr>
      <xdr:spPr>
        <a:xfrm>
          <a:off x="12547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112204</xdr:rowOff>
    </xdr:from>
    <xdr:to>
      <xdr:col>85</xdr:col>
      <xdr:colOff>177800</xdr:colOff>
      <xdr:row>99</xdr:row>
      <xdr:rowOff>42354</xdr:rowOff>
    </xdr:to>
    <xdr:sp macro="" textlink="">
      <xdr:nvSpPr>
        <xdr:cNvPr id="723" name="楕円 722"/>
        <xdr:cNvSpPr/>
      </xdr:nvSpPr>
      <xdr:spPr>
        <a:xfrm>
          <a:off x="16268700" y="169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90631</xdr:rowOff>
    </xdr:from>
    <xdr:ext cx="534377" cy="259045"/>
    <xdr:sp macro="" textlink="">
      <xdr:nvSpPr>
        <xdr:cNvPr id="724" name="公債費該当値テキスト"/>
        <xdr:cNvSpPr txBox="1"/>
      </xdr:nvSpPr>
      <xdr:spPr>
        <a:xfrm>
          <a:off x="16370300" y="168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92177</xdr:rowOff>
    </xdr:from>
    <xdr:to>
      <xdr:col>81</xdr:col>
      <xdr:colOff>101600</xdr:colOff>
      <xdr:row>99</xdr:row>
      <xdr:rowOff>22327</xdr:rowOff>
    </xdr:to>
    <xdr:sp macro="" textlink="">
      <xdr:nvSpPr>
        <xdr:cNvPr id="725" name="楕円 724"/>
        <xdr:cNvSpPr/>
      </xdr:nvSpPr>
      <xdr:spPr>
        <a:xfrm>
          <a:off x="15430500" y="168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13454</xdr:rowOff>
    </xdr:from>
    <xdr:ext cx="534377" cy="259045"/>
    <xdr:sp macro="" textlink="">
      <xdr:nvSpPr>
        <xdr:cNvPr id="726" name="テキスト ボックス 725"/>
        <xdr:cNvSpPr txBox="1"/>
      </xdr:nvSpPr>
      <xdr:spPr>
        <a:xfrm>
          <a:off x="15214111" y="169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154063</xdr:rowOff>
    </xdr:from>
    <xdr:to>
      <xdr:col>76</xdr:col>
      <xdr:colOff>165100</xdr:colOff>
      <xdr:row>98</xdr:row>
      <xdr:rowOff>84213</xdr:rowOff>
    </xdr:to>
    <xdr:sp macro="" textlink="">
      <xdr:nvSpPr>
        <xdr:cNvPr id="727" name="楕円 726"/>
        <xdr:cNvSpPr/>
      </xdr:nvSpPr>
      <xdr:spPr>
        <a:xfrm>
          <a:off x="14541500" y="16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75340</xdr:rowOff>
    </xdr:from>
    <xdr:ext cx="534377" cy="259045"/>
    <xdr:sp macro="" textlink="">
      <xdr:nvSpPr>
        <xdr:cNvPr id="728" name="テキスト ボックス 727"/>
        <xdr:cNvSpPr txBox="1"/>
      </xdr:nvSpPr>
      <xdr:spPr>
        <a:xfrm>
          <a:off x="14325111" y="168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129082</xdr:rowOff>
    </xdr:from>
    <xdr:to>
      <xdr:col>72</xdr:col>
      <xdr:colOff>38100</xdr:colOff>
      <xdr:row>99</xdr:row>
      <xdr:rowOff>59232</xdr:rowOff>
    </xdr:to>
    <xdr:sp macro="" textlink="">
      <xdr:nvSpPr>
        <xdr:cNvPr id="729" name="楕円 728"/>
        <xdr:cNvSpPr/>
      </xdr:nvSpPr>
      <xdr:spPr>
        <a:xfrm>
          <a:off x="13652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50359</xdr:rowOff>
    </xdr:from>
    <xdr:ext cx="534377" cy="259045"/>
    <xdr:sp macro="" textlink="">
      <xdr:nvSpPr>
        <xdr:cNvPr id="730" name="テキスト ボックス 729"/>
        <xdr:cNvSpPr txBox="1"/>
      </xdr:nvSpPr>
      <xdr:spPr>
        <a:xfrm>
          <a:off x="13436111" y="1702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134265</xdr:rowOff>
    </xdr:from>
    <xdr:to>
      <xdr:col>67</xdr:col>
      <xdr:colOff>101600</xdr:colOff>
      <xdr:row>99</xdr:row>
      <xdr:rowOff>64415</xdr:rowOff>
    </xdr:to>
    <xdr:sp macro="" textlink="">
      <xdr:nvSpPr>
        <xdr:cNvPr id="731" name="楕円 730"/>
        <xdr:cNvSpPr/>
      </xdr:nvSpPr>
      <xdr:spPr>
        <a:xfrm>
          <a:off x="12763500" y="169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55542</xdr:rowOff>
    </xdr:from>
    <xdr:ext cx="534377" cy="259045"/>
    <xdr:sp macro="" textlink="">
      <xdr:nvSpPr>
        <xdr:cNvPr id="732" name="テキスト ボックス 731"/>
        <xdr:cNvSpPr txBox="1"/>
      </xdr:nvSpPr>
      <xdr:spPr>
        <a:xfrm>
          <a:off x="12547111" y="170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75" name="フローチャート: 判断 774"/>
        <xdr:cNvSpPr/>
      </xdr:nvSpPr>
      <xdr:spPr>
        <a:xfrm>
          <a:off x="18605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162940</xdr:rowOff>
    </xdr:from>
    <xdr:ext cx="313932" cy="259045"/>
    <xdr:sp macro="" textlink="">
      <xdr:nvSpPr>
        <xdr:cNvPr id="776" name="テキスト ボックス 775"/>
        <xdr:cNvSpPr txBox="1"/>
      </xdr:nvSpPr>
      <xdr:spPr>
        <a:xfrm>
          <a:off x="18499333" y="650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教育費については、義務教育施設の老朽化が著しく、平成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年度に実施した中学校の大規模改造工事へ多額費用を要したため対前年比で</a:t>
          </a:r>
          <a:r>
            <a:rPr kumimoji="1" lang="en-US" altLang="ja-JP" sz="1100">
              <a:solidFill>
                <a:schemeClr val="dk1"/>
              </a:solidFill>
              <a:effectLst/>
              <a:latin typeface="+mn-lt"/>
              <a:ea typeface="+mn-ea"/>
              <a:cs typeface="+mn-cs"/>
            </a:rPr>
            <a:t>17,017</a:t>
          </a:r>
          <a:r>
            <a:rPr kumimoji="1" lang="ja-JP" altLang="ja-JP" sz="1100">
              <a:solidFill>
                <a:schemeClr val="dk1"/>
              </a:solidFill>
              <a:effectLst/>
              <a:latin typeface="+mn-lt"/>
              <a:ea typeface="+mn-ea"/>
              <a:cs typeface="+mn-cs"/>
            </a:rPr>
            <a:t>円増加している。今後も引き続き施設の大規模改造工事やトイレ改修、ＩＣＴ教育推進に係る環境整備費用などが予定されているため増加が見込まれ</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千円）を予算化したため、この年度以降、類似団体平均を上回ることとなっている。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衛生費は、町立辰野病院特別会計への繰出金などにより全国平均を大きく上回っている。</a:t>
          </a:r>
          <a:endParaRPr lang="ja-JP" altLang="ja-JP" sz="1400">
            <a:effectLst/>
          </a:endParaRPr>
        </a:p>
        <a:p>
          <a:r>
            <a:rPr kumimoji="1" lang="ja-JP" altLang="ja-JP" sz="1100">
              <a:solidFill>
                <a:schemeClr val="dk1"/>
              </a:solidFill>
              <a:effectLst/>
              <a:latin typeface="+mn-lt"/>
              <a:ea typeface="+mn-ea"/>
              <a:cs typeface="+mn-cs"/>
            </a:rPr>
            <a:t>公債費は、償還額の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割以内で原則として財政措置のある起債を利用する等の基準を設け、計画的な運用に努めている</a:t>
          </a:r>
          <a:r>
            <a:rPr kumimoji="1" lang="ja-JP" altLang="en-US" sz="1100">
              <a:solidFill>
                <a:schemeClr val="dk1"/>
              </a:solidFill>
              <a:effectLst/>
              <a:latin typeface="+mn-lt"/>
              <a:ea typeface="+mn-ea"/>
              <a:cs typeface="+mn-cs"/>
            </a:rPr>
            <a:t>ものの、老朽化した公共施設の整備や学校施設への空調設備の設置などにおいて起債を活用するため単年度における元利償還金の増加が見込まれる。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財政調整基金については、決算剰余金を中心に積み立てるとともに、取崩しを回避しており基金残高が増加している。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歳入面では</a:t>
          </a:r>
          <a:r>
            <a:rPr lang="ja-JP" altLang="ja-JP" sz="1100" b="0" i="0" baseline="0">
              <a:solidFill>
                <a:schemeClr val="dk1"/>
              </a:solidFill>
              <a:effectLst/>
              <a:latin typeface="+mn-lt"/>
              <a:ea typeface="+mn-ea"/>
              <a:cs typeface="+mn-cs"/>
            </a:rPr>
            <a:t>個人・法人住民税、固定資産税等の地方税が増加傾向にある</a:t>
          </a:r>
          <a:r>
            <a:rPr lang="ja-JP" altLang="en-US" sz="1100" b="0" i="0" baseline="0">
              <a:solidFill>
                <a:schemeClr val="dk1"/>
              </a:solidFill>
              <a:effectLst/>
              <a:latin typeface="+mn-lt"/>
              <a:ea typeface="+mn-ea"/>
              <a:cs typeface="+mn-cs"/>
            </a:rPr>
            <a:t>。また、歳出面では中学校の大規模改造事業や町道の整備、老朽化した消防団のポンプの更新などに費用を費やしたものの、交付金や地方債などの特定財源を見込める事業を中心に実施したことで、実質収支額で</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百万円の増となった。</a:t>
          </a:r>
          <a:endParaRPr lang="ja-JP" altLang="ja-JP" sz="1400">
            <a:effectLst/>
          </a:endParaRPr>
        </a:p>
        <a:p>
          <a:pPr rtl="0"/>
          <a:r>
            <a:rPr lang="ja-JP" altLang="ja-JP" sz="1100" b="0" i="0" baseline="0">
              <a:solidFill>
                <a:schemeClr val="dk1"/>
              </a:solidFill>
              <a:effectLst/>
              <a:latin typeface="+mn-lt"/>
              <a:ea typeface="+mn-ea"/>
              <a:cs typeface="+mn-cs"/>
            </a:rPr>
            <a:t>今後の取り組みとしては、事業の選択と集中による予算編成を行いつつ、小・中学校等の公共施設の老朽化に伴う改修工事などの計画的な実施や適切な財源の選択と人件費等経常経費の削減により、財政の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辰野病院事業会計は</a:t>
          </a:r>
          <a:r>
            <a:rPr lang="ja-JP" altLang="ja-JP" sz="12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く繰出金に依存している状況にある。</a:t>
          </a:r>
          <a:endParaRPr lang="en-US" altLang="ja-JP" sz="1200">
            <a:solidFill>
              <a:schemeClr val="dk1"/>
            </a:solidFill>
            <a:effectLst/>
            <a:latin typeface="+mn-lt"/>
            <a:ea typeface="+mn-ea"/>
            <a:cs typeface="+mn-cs"/>
          </a:endParaRPr>
        </a:p>
        <a:p>
          <a:pPr rtl="0"/>
          <a:r>
            <a:rPr lang="ja-JP" altLang="ja-JP" sz="1200">
              <a:solidFill>
                <a:schemeClr val="dk1"/>
              </a:solidFill>
              <a:effectLst/>
              <a:latin typeface="+mn-lt"/>
              <a:ea typeface="+mn-ea"/>
              <a:cs typeface="+mn-cs"/>
            </a:rPr>
            <a:t>今後も引き続き、県の地域医療構想を踏まえた新公立病院改革プランに基づき地域医療の要として、医師の確保、経営の効率化、収納率の向上、人員の適正配置等を実施し、経営の健全化を図ります。</a:t>
          </a:r>
          <a:endParaRPr lang="ja-JP" altLang="ja-JP" sz="1600">
            <a:effectLst/>
          </a:endParaRPr>
        </a:p>
        <a:p>
          <a:pPr rtl="0"/>
          <a:r>
            <a:rPr lang="ja-JP" altLang="ja-JP" sz="1200" b="0" i="0" baseline="0">
              <a:solidFill>
                <a:schemeClr val="dk1"/>
              </a:solidFill>
              <a:effectLst/>
              <a:latin typeface="+mn-lt"/>
              <a:ea typeface="+mn-ea"/>
              <a:cs typeface="+mn-cs"/>
            </a:rPr>
            <a:t>また、その他会計も繰出金に依存することなく独立採算に向けて料金、使用料の見直し等を検討していく。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4"/>
      <c r="DK3" s="184"/>
      <c r="DL3" s="184"/>
      <c r="DM3" s="184"/>
      <c r="DN3" s="184"/>
      <c r="DO3" s="184"/>
    </row>
    <row r="4" spans="1:119" ht="18.75" customHeight="1" x14ac:dyDescent="0.15">
      <c r="A4" s="185"/>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8541252</v>
      </c>
      <c r="BO4" s="461"/>
      <c r="BP4" s="461"/>
      <c r="BQ4" s="461"/>
      <c r="BR4" s="461"/>
      <c r="BS4" s="461"/>
      <c r="BT4" s="461"/>
      <c r="BU4" s="462"/>
      <c r="BV4" s="460">
        <v>9044077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6.4</v>
      </c>
      <c r="DC4" s="642"/>
      <c r="DD4" s="642"/>
      <c r="DE4" s="642"/>
      <c r="DF4" s="642"/>
      <c r="DG4" s="642"/>
      <c r="DH4" s="642"/>
      <c r="DI4" s="643"/>
      <c r="DJ4" s="184"/>
      <c r="DK4" s="184"/>
      <c r="DL4" s="184"/>
      <c r="DM4" s="184"/>
      <c r="DN4" s="184"/>
      <c r="DO4" s="184"/>
    </row>
    <row r="5" spans="1:119" ht="18.75" customHeight="1" x14ac:dyDescent="0.15">
      <c r="A5" s="185"/>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8026908</v>
      </c>
      <c r="BO5" s="466"/>
      <c r="BP5" s="466"/>
      <c r="BQ5" s="466"/>
      <c r="BR5" s="466"/>
      <c r="BS5" s="466"/>
      <c r="BT5" s="466"/>
      <c r="BU5" s="467"/>
      <c r="BV5" s="465">
        <v>8619595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79.8</v>
      </c>
      <c r="CU5" s="436"/>
      <c r="CV5" s="436"/>
      <c r="CW5" s="436"/>
      <c r="CX5" s="436"/>
      <c r="CY5" s="436"/>
      <c r="CZ5" s="436"/>
      <c r="DA5" s="437"/>
      <c r="DB5" s="435">
        <v>80.900000000000006</v>
      </c>
      <c r="DC5" s="436"/>
      <c r="DD5" s="436"/>
      <c r="DE5" s="436"/>
      <c r="DF5" s="436"/>
      <c r="DG5" s="436"/>
      <c r="DH5" s="436"/>
      <c r="DI5" s="437"/>
      <c r="DJ5" s="184"/>
      <c r="DK5" s="184"/>
      <c r="DL5" s="184"/>
      <c r="DM5" s="184"/>
      <c r="DN5" s="184"/>
      <c r="DO5" s="184"/>
    </row>
    <row r="6" spans="1:119" ht="18.75" customHeight="1" x14ac:dyDescent="0.15">
      <c r="A6" s="185"/>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514344</v>
      </c>
      <c r="BO6" s="466"/>
      <c r="BP6" s="466"/>
      <c r="BQ6" s="466"/>
      <c r="BR6" s="466"/>
      <c r="BS6" s="466"/>
      <c r="BT6" s="466"/>
      <c r="BU6" s="467"/>
      <c r="BV6" s="465">
        <v>424482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84.4</v>
      </c>
      <c r="CU6" s="616"/>
      <c r="CV6" s="616"/>
      <c r="CW6" s="616"/>
      <c r="CX6" s="616"/>
      <c r="CY6" s="616"/>
      <c r="CZ6" s="616"/>
      <c r="DA6" s="617"/>
      <c r="DB6" s="615">
        <v>85.7</v>
      </c>
      <c r="DC6" s="616"/>
      <c r="DD6" s="616"/>
      <c r="DE6" s="616"/>
      <c r="DF6" s="616"/>
      <c r="DG6" s="616"/>
      <c r="DH6" s="616"/>
      <c r="DI6" s="617"/>
      <c r="DJ6" s="184"/>
      <c r="DK6" s="184"/>
      <c r="DL6" s="184"/>
      <c r="DM6" s="184"/>
      <c r="DN6" s="184"/>
      <c r="DO6" s="184"/>
    </row>
    <row r="7" spans="1:119" ht="18.75" customHeight="1" x14ac:dyDescent="0.15">
      <c r="A7" s="185"/>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124130</v>
      </c>
      <c r="BO7" s="466"/>
      <c r="BP7" s="466"/>
      <c r="BQ7" s="466"/>
      <c r="BR7" s="466"/>
      <c r="BS7" s="466"/>
      <c r="BT7" s="466"/>
      <c r="BU7" s="467"/>
      <c r="BV7" s="465">
        <v>58079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5703724</v>
      </c>
      <c r="CU7" s="466"/>
      <c r="CV7" s="466"/>
      <c r="CW7" s="466"/>
      <c r="CX7" s="466"/>
      <c r="CY7" s="466"/>
      <c r="CZ7" s="466"/>
      <c r="DA7" s="467"/>
      <c r="DB7" s="465">
        <v>5702413</v>
      </c>
      <c r="DC7" s="466"/>
      <c r="DD7" s="466"/>
      <c r="DE7" s="466"/>
      <c r="DF7" s="466"/>
      <c r="DG7" s="466"/>
      <c r="DH7" s="466"/>
      <c r="DI7" s="467"/>
      <c r="DJ7" s="184"/>
      <c r="DK7" s="184"/>
      <c r="DL7" s="184"/>
      <c r="DM7" s="184"/>
      <c r="DN7" s="184"/>
      <c r="DO7" s="184"/>
    </row>
    <row r="8" spans="1:119" ht="18.75" customHeight="1" thickBot="1" x14ac:dyDescent="0.2">
      <c r="A8" s="185"/>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390214</v>
      </c>
      <c r="BO8" s="466"/>
      <c r="BP8" s="466"/>
      <c r="BQ8" s="466"/>
      <c r="BR8" s="466"/>
      <c r="BS8" s="466"/>
      <c r="BT8" s="466"/>
      <c r="BU8" s="467"/>
      <c r="BV8" s="465">
        <v>366403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0.47</v>
      </c>
      <c r="DC8" s="579"/>
      <c r="DD8" s="579"/>
      <c r="DE8" s="579"/>
      <c r="DF8" s="579"/>
      <c r="DG8" s="579"/>
      <c r="DH8" s="579"/>
      <c r="DI8" s="580"/>
      <c r="DJ8" s="184"/>
      <c r="DK8" s="184"/>
      <c r="DL8" s="184"/>
      <c r="DM8" s="184"/>
      <c r="DN8" s="184"/>
      <c r="DO8" s="184"/>
    </row>
    <row r="9" spans="1:119" ht="18.75" customHeight="1" thickBot="1" x14ac:dyDescent="0.2">
      <c r="A9" s="185"/>
      <c r="B9" s="604" t="s">
        <v>111</v>
      </c>
      <c r="C9" s="605"/>
      <c r="D9" s="605"/>
      <c r="E9" s="605"/>
      <c r="F9" s="605"/>
      <c r="G9" s="605"/>
      <c r="H9" s="605"/>
      <c r="I9" s="605"/>
      <c r="J9" s="605"/>
      <c r="K9" s="528"/>
      <c r="L9" s="606" t="s">
        <v>112</v>
      </c>
      <c r="M9" s="607"/>
      <c r="N9" s="607"/>
      <c r="O9" s="607"/>
      <c r="P9" s="607"/>
      <c r="Q9" s="608"/>
      <c r="R9" s="609">
        <v>19770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23811</v>
      </c>
      <c r="BO9" s="466"/>
      <c r="BP9" s="466"/>
      <c r="BQ9" s="466"/>
      <c r="BR9" s="466"/>
      <c r="BS9" s="466"/>
      <c r="BT9" s="466"/>
      <c r="BU9" s="467"/>
      <c r="BV9" s="465">
        <v>-3638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v>
      </c>
      <c r="CU9" s="436"/>
      <c r="CV9" s="436"/>
      <c r="CW9" s="436"/>
      <c r="CX9" s="436"/>
      <c r="CY9" s="436"/>
      <c r="CZ9" s="436"/>
      <c r="DA9" s="437"/>
      <c r="DB9" s="435">
        <v>10.6</v>
      </c>
      <c r="DC9" s="436"/>
      <c r="DD9" s="436"/>
      <c r="DE9" s="436"/>
      <c r="DF9" s="436"/>
      <c r="DG9" s="436"/>
      <c r="DH9" s="436"/>
      <c r="DI9" s="437"/>
      <c r="DJ9" s="184"/>
      <c r="DK9" s="184"/>
      <c r="DL9" s="184"/>
      <c r="DM9" s="184"/>
      <c r="DN9" s="184"/>
      <c r="DO9" s="184"/>
    </row>
    <row r="10" spans="1:119" ht="18.75" customHeight="1" thickBot="1" x14ac:dyDescent="0.2">
      <c r="A10" s="185"/>
      <c r="B10" s="604"/>
      <c r="C10" s="605"/>
      <c r="D10" s="605"/>
      <c r="E10" s="605"/>
      <c r="F10" s="605"/>
      <c r="G10" s="605"/>
      <c r="H10" s="605"/>
      <c r="I10" s="605"/>
      <c r="J10" s="605"/>
      <c r="K10" s="528"/>
      <c r="L10" s="438" t="s">
        <v>118</v>
      </c>
      <c r="M10" s="439"/>
      <c r="N10" s="439"/>
      <c r="O10" s="439"/>
      <c r="P10" s="439"/>
      <c r="Q10" s="440"/>
      <c r="R10" s="441">
        <v>20909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2244</v>
      </c>
      <c r="BO10" s="466"/>
      <c r="BP10" s="466"/>
      <c r="BQ10" s="466"/>
      <c r="BR10" s="466"/>
      <c r="BS10" s="466"/>
      <c r="BT10" s="466"/>
      <c r="BU10" s="467"/>
      <c r="BV10" s="465">
        <v>80000</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4"/>
      <c r="DK11" s="184"/>
      <c r="DL11" s="184"/>
      <c r="DM11" s="184"/>
      <c r="DN11" s="184"/>
      <c r="DO11" s="184"/>
    </row>
    <row r="12" spans="1:119" ht="18.75" customHeight="1" x14ac:dyDescent="0.15">
      <c r="A12" s="185"/>
      <c r="B12" s="581" t="s">
        <v>131</v>
      </c>
      <c r="C12" s="582"/>
      <c r="D12" s="582"/>
      <c r="E12" s="582"/>
      <c r="F12" s="582"/>
      <c r="G12" s="582"/>
      <c r="H12" s="582"/>
      <c r="I12" s="582"/>
      <c r="J12" s="582"/>
      <c r="K12" s="583"/>
      <c r="L12" s="590" t="s">
        <v>132</v>
      </c>
      <c r="M12" s="591"/>
      <c r="N12" s="591"/>
      <c r="O12" s="591"/>
      <c r="P12" s="591"/>
      <c r="Q12" s="592"/>
      <c r="R12" s="593">
        <v>19703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4"/>
      <c r="DK12" s="184"/>
      <c r="DL12" s="184"/>
      <c r="DM12" s="184"/>
      <c r="DN12" s="184"/>
      <c r="DO12" s="184"/>
    </row>
    <row r="13" spans="1:119" ht="18.75" customHeight="1" x14ac:dyDescent="0.15">
      <c r="A13" s="185"/>
      <c r="B13" s="584"/>
      <c r="C13" s="585"/>
      <c r="D13" s="585"/>
      <c r="E13" s="585"/>
      <c r="F13" s="585"/>
      <c r="G13" s="585"/>
      <c r="H13" s="585"/>
      <c r="I13" s="585"/>
      <c r="J13" s="585"/>
      <c r="K13" s="586"/>
      <c r="L13" s="195"/>
      <c r="M13" s="565" t="s">
        <v>141</v>
      </c>
      <c r="N13" s="566"/>
      <c r="O13" s="566"/>
      <c r="P13" s="566"/>
      <c r="Q13" s="567"/>
      <c r="R13" s="568">
        <v>19301</v>
      </c>
      <c r="S13" s="569"/>
      <c r="T13" s="569"/>
      <c r="U13" s="569"/>
      <c r="V13" s="570"/>
      <c r="W13" s="556" t="s">
        <v>142</v>
      </c>
      <c r="X13" s="478"/>
      <c r="Y13" s="478"/>
      <c r="Z13" s="478"/>
      <c r="AA13" s="478"/>
      <c r="AB13" s="479"/>
      <c r="AC13" s="441">
        <v>467</v>
      </c>
      <c r="AD13" s="442"/>
      <c r="AE13" s="442"/>
      <c r="AF13" s="442"/>
      <c r="AG13" s="443"/>
      <c r="AH13" s="441">
        <v>504</v>
      </c>
      <c r="AI13" s="442"/>
      <c r="AJ13" s="442"/>
      <c r="AK13" s="442"/>
      <c r="AL13" s="444"/>
      <c r="AM13" s="534" t="s">
        <v>143</v>
      </c>
      <c r="AN13" s="439"/>
      <c r="AO13" s="439"/>
      <c r="AP13" s="439"/>
      <c r="AQ13" s="439"/>
      <c r="AR13" s="439"/>
      <c r="AS13" s="439"/>
      <c r="AT13" s="440"/>
      <c r="AU13" s="522" t="s">
        <v>115</v>
      </c>
      <c r="AV13" s="523"/>
      <c r="AW13" s="523"/>
      <c r="AX13" s="523"/>
      <c r="AY13" s="445" t="s">
        <v>144</v>
      </c>
      <c r="AZ13" s="446"/>
      <c r="BA13" s="446"/>
      <c r="BB13" s="446"/>
      <c r="BC13" s="446"/>
      <c r="BD13" s="446"/>
      <c r="BE13" s="446"/>
      <c r="BF13" s="446"/>
      <c r="BG13" s="446"/>
      <c r="BH13" s="446"/>
      <c r="BI13" s="446"/>
      <c r="BJ13" s="446"/>
      <c r="BK13" s="446"/>
      <c r="BL13" s="446"/>
      <c r="BM13" s="447"/>
      <c r="BN13" s="465">
        <v>26055</v>
      </c>
      <c r="BO13" s="466"/>
      <c r="BP13" s="466"/>
      <c r="BQ13" s="466"/>
      <c r="BR13" s="466"/>
      <c r="BS13" s="466"/>
      <c r="BT13" s="466"/>
      <c r="BU13" s="467"/>
      <c r="BV13" s="465">
        <v>76362</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8.8000000000000007</v>
      </c>
      <c r="DC13" s="436"/>
      <c r="DD13" s="436"/>
      <c r="DE13" s="436"/>
      <c r="DF13" s="436"/>
      <c r="DG13" s="436"/>
      <c r="DH13" s="436"/>
      <c r="DI13" s="437"/>
      <c r="DJ13" s="184"/>
      <c r="DK13" s="184"/>
      <c r="DL13" s="184"/>
      <c r="DM13" s="184"/>
      <c r="DN13" s="184"/>
      <c r="DO13" s="184"/>
    </row>
    <row r="14" spans="1:119" ht="18.75" customHeight="1" thickBot="1" x14ac:dyDescent="0.2">
      <c r="A14" s="185"/>
      <c r="B14" s="584"/>
      <c r="C14" s="585"/>
      <c r="D14" s="585"/>
      <c r="E14" s="585"/>
      <c r="F14" s="585"/>
      <c r="G14" s="585"/>
      <c r="H14" s="585"/>
      <c r="I14" s="585"/>
      <c r="J14" s="585"/>
      <c r="K14" s="586"/>
      <c r="L14" s="558" t="s">
        <v>146</v>
      </c>
      <c r="M14" s="599"/>
      <c r="N14" s="599"/>
      <c r="O14" s="599"/>
      <c r="P14" s="599"/>
      <c r="Q14" s="600"/>
      <c r="R14" s="568">
        <v>19894</v>
      </c>
      <c r="S14" s="569"/>
      <c r="T14" s="569"/>
      <c r="U14" s="569"/>
      <c r="V14" s="570"/>
      <c r="W14" s="571"/>
      <c r="X14" s="481"/>
      <c r="Y14" s="481"/>
      <c r="Z14" s="481"/>
      <c r="AA14" s="481"/>
      <c r="AB14" s="482"/>
      <c r="AC14" s="561">
        <v>4.9000000000000004</v>
      </c>
      <c r="AD14" s="562"/>
      <c r="AE14" s="562"/>
      <c r="AF14" s="562"/>
      <c r="AG14" s="563"/>
      <c r="AH14" s="561">
        <v>5.0999999999999996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12.8</v>
      </c>
      <c r="CU14" s="573"/>
      <c r="CV14" s="573"/>
      <c r="CW14" s="573"/>
      <c r="CX14" s="573"/>
      <c r="CY14" s="573"/>
      <c r="CZ14" s="573"/>
      <c r="DA14" s="574"/>
      <c r="DB14" s="572">
        <v>15.3</v>
      </c>
      <c r="DC14" s="573"/>
      <c r="DD14" s="573"/>
      <c r="DE14" s="573"/>
      <c r="DF14" s="573"/>
      <c r="DG14" s="573"/>
      <c r="DH14" s="573"/>
      <c r="DI14" s="574"/>
      <c r="DJ14" s="184"/>
      <c r="DK14" s="184"/>
      <c r="DL14" s="184"/>
      <c r="DM14" s="184"/>
      <c r="DN14" s="184"/>
      <c r="DO14" s="184"/>
    </row>
    <row r="15" spans="1:119" ht="18.75" customHeight="1" x14ac:dyDescent="0.15">
      <c r="A15" s="185"/>
      <c r="B15" s="584"/>
      <c r="C15" s="585"/>
      <c r="D15" s="585"/>
      <c r="E15" s="585"/>
      <c r="F15" s="585"/>
      <c r="G15" s="585"/>
      <c r="H15" s="585"/>
      <c r="I15" s="585"/>
      <c r="J15" s="585"/>
      <c r="K15" s="586"/>
      <c r="L15" s="195"/>
      <c r="M15" s="565" t="s">
        <v>141</v>
      </c>
      <c r="N15" s="566"/>
      <c r="O15" s="566"/>
      <c r="P15" s="566"/>
      <c r="Q15" s="567"/>
      <c r="R15" s="568">
        <v>19509</v>
      </c>
      <c r="S15" s="569"/>
      <c r="T15" s="569"/>
      <c r="U15" s="569"/>
      <c r="V15" s="570"/>
      <c r="W15" s="556" t="s">
        <v>148</v>
      </c>
      <c r="X15" s="478"/>
      <c r="Y15" s="478"/>
      <c r="Z15" s="478"/>
      <c r="AA15" s="478"/>
      <c r="AB15" s="479"/>
      <c r="AC15" s="441">
        <v>4288</v>
      </c>
      <c r="AD15" s="442"/>
      <c r="AE15" s="442"/>
      <c r="AF15" s="442"/>
      <c r="AG15" s="443"/>
      <c r="AH15" s="441">
        <v>4627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2344772</v>
      </c>
      <c r="BO15" s="461"/>
      <c r="BP15" s="461"/>
      <c r="BQ15" s="461"/>
      <c r="BR15" s="461"/>
      <c r="BS15" s="461"/>
      <c r="BT15" s="461"/>
      <c r="BU15" s="462"/>
      <c r="BV15" s="460">
        <v>2268770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44.9</v>
      </c>
      <c r="AD16" s="562"/>
      <c r="AE16" s="562"/>
      <c r="AF16" s="562"/>
      <c r="AG16" s="563"/>
      <c r="AH16" s="561">
        <v>46.4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4735079</v>
      </c>
      <c r="BO16" s="466"/>
      <c r="BP16" s="466"/>
      <c r="BQ16" s="466"/>
      <c r="BR16" s="466"/>
      <c r="BS16" s="466"/>
      <c r="BT16" s="466"/>
      <c r="BU16" s="467"/>
      <c r="BV16" s="465">
        <v>4756496</v>
      </c>
      <c r="BW16" s="466"/>
      <c r="BX16" s="466"/>
      <c r="BY16" s="466"/>
      <c r="BZ16" s="466"/>
      <c r="CA16" s="466"/>
      <c r="CB16" s="466"/>
      <c r="CC16" s="467"/>
      <c r="CD16" s="199"/>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4"/>
      <c r="DK16" s="184"/>
      <c r="DL16" s="184"/>
      <c r="DM16" s="184"/>
      <c r="DN16" s="184"/>
      <c r="DO16" s="184"/>
    </row>
    <row r="17" spans="1:119" ht="18.75" customHeight="1" thickBot="1" x14ac:dyDescent="0.2">
      <c r="A17" s="185"/>
      <c r="B17" s="587"/>
      <c r="C17" s="588"/>
      <c r="D17" s="588"/>
      <c r="E17" s="588"/>
      <c r="F17" s="588"/>
      <c r="G17" s="588"/>
      <c r="H17" s="588"/>
      <c r="I17" s="588"/>
      <c r="J17" s="588"/>
      <c r="K17" s="589"/>
      <c r="L17" s="200"/>
      <c r="M17" s="550" t="s">
        <v>154</v>
      </c>
      <c r="N17" s="551"/>
      <c r="O17" s="551"/>
      <c r="P17" s="551"/>
      <c r="Q17" s="552"/>
      <c r="R17" s="553" t="s">
        <v>155</v>
      </c>
      <c r="S17" s="554"/>
      <c r="T17" s="554"/>
      <c r="U17" s="554"/>
      <c r="V17" s="555"/>
      <c r="W17" s="556" t="s">
        <v>156</v>
      </c>
      <c r="X17" s="478"/>
      <c r="Y17" s="478"/>
      <c r="Z17" s="478"/>
      <c r="AA17" s="478"/>
      <c r="AB17" s="479"/>
      <c r="AC17" s="441">
        <v>4802</v>
      </c>
      <c r="AD17" s="442"/>
      <c r="AE17" s="442"/>
      <c r="AF17" s="442"/>
      <c r="AG17" s="443"/>
      <c r="AH17" s="441">
        <v>4846</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2961888</v>
      </c>
      <c r="BO17" s="466"/>
      <c r="BP17" s="466"/>
      <c r="BQ17" s="466"/>
      <c r="BR17" s="466"/>
      <c r="BS17" s="466"/>
      <c r="BT17" s="466"/>
      <c r="BU17" s="467"/>
      <c r="BV17" s="465">
        <v>2872217</v>
      </c>
      <c r="BW17" s="466"/>
      <c r="BX17" s="466"/>
      <c r="BY17" s="466"/>
      <c r="BZ17" s="466"/>
      <c r="CA17" s="466"/>
      <c r="CB17" s="466"/>
      <c r="CC17" s="467"/>
      <c r="CD17" s="199"/>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4"/>
      <c r="DK17" s="184"/>
      <c r="DL17" s="184"/>
      <c r="DM17" s="184"/>
      <c r="DN17" s="184"/>
      <c r="DO17" s="184"/>
    </row>
    <row r="18" spans="1:119" ht="18.75" customHeight="1" thickBot="1" x14ac:dyDescent="0.2">
      <c r="A18" s="185"/>
      <c r="B18" s="527" t="s">
        <v>158</v>
      </c>
      <c r="C18" s="528"/>
      <c r="D18" s="528"/>
      <c r="E18" s="529"/>
      <c r="F18" s="529"/>
      <c r="G18" s="529"/>
      <c r="H18" s="529"/>
      <c r="I18" s="529"/>
      <c r="J18" s="529"/>
      <c r="K18" s="529"/>
      <c r="L18" s="530">
        <v>169.2</v>
      </c>
      <c r="M18" s="530"/>
      <c r="N18" s="530"/>
      <c r="O18" s="530"/>
      <c r="P18" s="530"/>
      <c r="Q18" s="530"/>
      <c r="R18" s="531"/>
      <c r="S18" s="531"/>
      <c r="T18" s="531"/>
      <c r="U18" s="531"/>
      <c r="V18" s="532"/>
      <c r="W18" s="546"/>
      <c r="X18" s="547"/>
      <c r="Y18" s="547"/>
      <c r="Z18" s="547"/>
      <c r="AA18" s="547"/>
      <c r="AB18" s="557"/>
      <c r="AC18" s="429">
        <v>50.2</v>
      </c>
      <c r="AD18" s="430"/>
      <c r="AE18" s="430"/>
      <c r="AF18" s="430"/>
      <c r="AG18" s="533"/>
      <c r="AH18" s="429">
        <v>48.6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4609106</v>
      </c>
      <c r="BO18" s="466"/>
      <c r="BP18" s="466"/>
      <c r="BQ18" s="466"/>
      <c r="BR18" s="466"/>
      <c r="BS18" s="466"/>
      <c r="BT18" s="466"/>
      <c r="BU18" s="467"/>
      <c r="BV18" s="465">
        <v>4689091</v>
      </c>
      <c r="BW18" s="466"/>
      <c r="BX18" s="466"/>
      <c r="BY18" s="466"/>
      <c r="BZ18" s="466"/>
      <c r="CA18" s="466"/>
      <c r="CB18" s="466"/>
      <c r="CC18" s="467"/>
      <c r="CD18" s="199"/>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4"/>
      <c r="DK18" s="184"/>
      <c r="DL18" s="184"/>
      <c r="DM18" s="184"/>
      <c r="DN18" s="184"/>
      <c r="DO18" s="184"/>
    </row>
    <row r="19" spans="1:119" ht="18.75" customHeight="1" thickBot="1" x14ac:dyDescent="0.2">
      <c r="A19" s="185"/>
      <c r="B19" s="527" t="s">
        <v>160</v>
      </c>
      <c r="C19" s="528"/>
      <c r="D19" s="528"/>
      <c r="E19" s="529"/>
      <c r="F19" s="529"/>
      <c r="G19" s="529"/>
      <c r="H19" s="529"/>
      <c r="I19" s="529"/>
      <c r="J19" s="529"/>
      <c r="K19" s="529"/>
      <c r="L19" s="535">
        <v>117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6644171</v>
      </c>
      <c r="BO19" s="466"/>
      <c r="BP19" s="466"/>
      <c r="BQ19" s="466"/>
      <c r="BR19" s="466"/>
      <c r="BS19" s="466"/>
      <c r="BT19" s="466"/>
      <c r="BU19" s="467"/>
      <c r="BV19" s="465">
        <v>6630544</v>
      </c>
      <c r="BW19" s="466"/>
      <c r="BX19" s="466"/>
      <c r="BY19" s="466"/>
      <c r="BZ19" s="466"/>
      <c r="CA19" s="466"/>
      <c r="CB19" s="466"/>
      <c r="CC19" s="467"/>
      <c r="CD19" s="199"/>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4"/>
      <c r="DK19" s="184"/>
      <c r="DL19" s="184"/>
      <c r="DM19" s="184"/>
      <c r="DN19" s="184"/>
      <c r="DO19" s="184"/>
    </row>
    <row r="20" spans="1:119" ht="18.75" customHeight="1" thickBot="1" x14ac:dyDescent="0.2">
      <c r="A20" s="185"/>
      <c r="B20" s="527" t="s">
        <v>162</v>
      </c>
      <c r="C20" s="528"/>
      <c r="D20" s="528"/>
      <c r="E20" s="529"/>
      <c r="F20" s="529"/>
      <c r="G20" s="529"/>
      <c r="H20" s="529"/>
      <c r="I20" s="529"/>
      <c r="J20" s="529"/>
      <c r="K20" s="529"/>
      <c r="L20" s="535">
        <v>7343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9"/>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4"/>
      <c r="DK20" s="184"/>
      <c r="DL20" s="184"/>
      <c r="DM20" s="184"/>
      <c r="DN20" s="184"/>
      <c r="DO20" s="184"/>
    </row>
    <row r="21" spans="1:119" ht="18.75" customHeight="1" x14ac:dyDescent="0.15">
      <c r="A21" s="185"/>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9"/>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4"/>
      <c r="DK21" s="184"/>
      <c r="DL21" s="184"/>
      <c r="DM21" s="184"/>
      <c r="DN21" s="184"/>
      <c r="DO21" s="184"/>
    </row>
    <row r="22" spans="1:119" ht="18.75" customHeight="1" thickBot="1" x14ac:dyDescent="0.2">
      <c r="A22" s="185"/>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9"/>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4"/>
      <c r="DK22" s="184"/>
      <c r="DL22" s="184"/>
      <c r="DM22" s="184"/>
      <c r="DN22" s="184"/>
      <c r="DO22" s="184"/>
    </row>
    <row r="23" spans="1:119" ht="18.75" customHeight="1" x14ac:dyDescent="0.15">
      <c r="A23" s="185"/>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7242630</v>
      </c>
      <c r="BO23" s="466"/>
      <c r="BP23" s="466"/>
      <c r="BQ23" s="466"/>
      <c r="BR23" s="466"/>
      <c r="BS23" s="466"/>
      <c r="BT23" s="466"/>
      <c r="BU23" s="467"/>
      <c r="BV23" s="465">
        <v>7356142</v>
      </c>
      <c r="BW23" s="466"/>
      <c r="BX23" s="466"/>
      <c r="BY23" s="466"/>
      <c r="BZ23" s="466"/>
      <c r="CA23" s="466"/>
      <c r="CB23" s="466"/>
      <c r="CC23" s="467"/>
      <c r="CD23" s="199"/>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4"/>
      <c r="DK23" s="184"/>
      <c r="DL23" s="184"/>
      <c r="DM23" s="184"/>
      <c r="DN23" s="184"/>
      <c r="DO23" s="184"/>
    </row>
    <row r="24" spans="1:119" ht="18.75" customHeight="1" thickBot="1" x14ac:dyDescent="0.2">
      <c r="A24" s="185"/>
      <c r="B24" s="497"/>
      <c r="C24" s="498"/>
      <c r="D24" s="499"/>
      <c r="E24" s="438" t="s">
        <v>171</v>
      </c>
      <c r="F24" s="439"/>
      <c r="G24" s="439"/>
      <c r="H24" s="439"/>
      <c r="I24" s="439"/>
      <c r="J24" s="439"/>
      <c r="K24" s="440"/>
      <c r="L24" s="441">
        <v>1</v>
      </c>
      <c r="M24" s="442"/>
      <c r="N24" s="442"/>
      <c r="O24" s="442"/>
      <c r="P24" s="443"/>
      <c r="Q24" s="441">
        <v>8051</v>
      </c>
      <c r="R24" s="442"/>
      <c r="S24" s="442"/>
      <c r="T24" s="442"/>
      <c r="U24" s="442"/>
      <c r="V24" s="443"/>
      <c r="W24" s="507"/>
      <c r="X24" s="498"/>
      <c r="Y24" s="499"/>
      <c r="Z24" s="438" t="s">
        <v>172</v>
      </c>
      <c r="AA24" s="439"/>
      <c r="AB24" s="439"/>
      <c r="AC24" s="439"/>
      <c r="AD24" s="439"/>
      <c r="AE24" s="439"/>
      <c r="AF24" s="439"/>
      <c r="AG24" s="440"/>
      <c r="AH24" s="441">
        <v>180</v>
      </c>
      <c r="AI24" s="442"/>
      <c r="AJ24" s="442"/>
      <c r="AK24" s="442"/>
      <c r="AL24" s="443"/>
      <c r="AM24" s="441">
        <v>495360</v>
      </c>
      <c r="AN24" s="442"/>
      <c r="AO24" s="442"/>
      <c r="AP24" s="442"/>
      <c r="AQ24" s="442"/>
      <c r="AR24" s="443"/>
      <c r="AS24" s="441">
        <v>2752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6551323</v>
      </c>
      <c r="BO24" s="466"/>
      <c r="BP24" s="466"/>
      <c r="BQ24" s="466"/>
      <c r="BR24" s="466"/>
      <c r="BS24" s="466"/>
      <c r="BT24" s="466"/>
      <c r="BU24" s="467"/>
      <c r="BV24" s="465">
        <v>6661671</v>
      </c>
      <c r="BW24" s="466"/>
      <c r="BX24" s="466"/>
      <c r="BY24" s="466"/>
      <c r="BZ24" s="466"/>
      <c r="CA24" s="466"/>
      <c r="CB24" s="466"/>
      <c r="CC24" s="467"/>
      <c r="CD24" s="199"/>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4"/>
      <c r="DK24" s="184"/>
      <c r="DL24" s="184"/>
      <c r="DM24" s="184"/>
      <c r="DN24" s="184"/>
      <c r="DO24" s="184"/>
    </row>
    <row r="25" spans="1:119" s="184" customFormat="1" ht="18.75" customHeight="1" x14ac:dyDescent="0.15">
      <c r="A25" s="185"/>
      <c r="B25" s="497"/>
      <c r="C25" s="498"/>
      <c r="D25" s="499"/>
      <c r="E25" s="438" t="s">
        <v>174</v>
      </c>
      <c r="F25" s="439"/>
      <c r="G25" s="439"/>
      <c r="H25" s="439"/>
      <c r="I25" s="439"/>
      <c r="J25" s="439"/>
      <c r="K25" s="440"/>
      <c r="L25" s="441">
        <v>1</v>
      </c>
      <c r="M25" s="442"/>
      <c r="N25" s="442"/>
      <c r="O25" s="442"/>
      <c r="P25" s="443"/>
      <c r="Q25" s="441">
        <v>6499</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177</v>
      </c>
      <c r="AN25" s="442"/>
      <c r="AO25" s="442"/>
      <c r="AP25" s="442"/>
      <c r="AQ25" s="442"/>
      <c r="AR25" s="443"/>
      <c r="AS25" s="441" t="s">
        <v>176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255848</v>
      </c>
      <c r="BO25" s="461"/>
      <c r="BP25" s="461"/>
      <c r="BQ25" s="461"/>
      <c r="BR25" s="461"/>
      <c r="BS25" s="461"/>
      <c r="BT25" s="461"/>
      <c r="BU25" s="462"/>
      <c r="BV25" s="460">
        <v>258598</v>
      </c>
      <c r="BW25" s="461"/>
      <c r="BX25" s="461"/>
      <c r="BY25" s="461"/>
      <c r="BZ25" s="461"/>
      <c r="CA25" s="461"/>
      <c r="CB25" s="461"/>
      <c r="CC25" s="462"/>
      <c r="CD25" s="199"/>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4" customFormat="1" ht="18.75" customHeight="1" x14ac:dyDescent="0.15">
      <c r="A26" s="185"/>
      <c r="B26" s="497"/>
      <c r="C26" s="498"/>
      <c r="D26" s="499"/>
      <c r="E26" s="438" t="s">
        <v>179</v>
      </c>
      <c r="F26" s="439"/>
      <c r="G26" s="439"/>
      <c r="H26" s="439"/>
      <c r="I26" s="439"/>
      <c r="J26" s="439"/>
      <c r="K26" s="440"/>
      <c r="L26" s="441">
        <v>1</v>
      </c>
      <c r="M26" s="442"/>
      <c r="N26" s="442"/>
      <c r="O26" s="442"/>
      <c r="P26" s="443"/>
      <c r="Q26" s="441">
        <v>5400</v>
      </c>
      <c r="R26" s="442"/>
      <c r="S26" s="442"/>
      <c r="T26" s="442"/>
      <c r="U26" s="442"/>
      <c r="V26" s="443"/>
      <c r="W26" s="507"/>
      <c r="X26" s="498"/>
      <c r="Y26" s="499"/>
      <c r="Z26" s="438" t="s">
        <v>180</v>
      </c>
      <c r="AA26" s="520"/>
      <c r="AB26" s="520"/>
      <c r="AC26" s="520"/>
      <c r="AD26" s="520"/>
      <c r="AE26" s="520"/>
      <c r="AF26" s="520"/>
      <c r="AG26" s="521"/>
      <c r="AH26" s="441">
        <v>11</v>
      </c>
      <c r="AI26" s="442"/>
      <c r="AJ26" s="442"/>
      <c r="AK26" s="442"/>
      <c r="AL26" s="443"/>
      <c r="AM26" s="441">
        <v>32890</v>
      </c>
      <c r="AN26" s="442"/>
      <c r="AO26" s="442"/>
      <c r="AP26" s="442"/>
      <c r="AQ26" s="442"/>
      <c r="AR26" s="443"/>
      <c r="AS26" s="441">
        <v>2990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199"/>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5"/>
      <c r="B27" s="497"/>
      <c r="C27" s="498"/>
      <c r="D27" s="499"/>
      <c r="E27" s="438" t="s">
        <v>182</v>
      </c>
      <c r="F27" s="439"/>
      <c r="G27" s="439"/>
      <c r="H27" s="439"/>
      <c r="I27" s="439"/>
      <c r="J27" s="439"/>
      <c r="K27" s="440"/>
      <c r="L27" s="441">
        <v>1</v>
      </c>
      <c r="M27" s="442"/>
      <c r="N27" s="442"/>
      <c r="O27" s="442"/>
      <c r="P27" s="443"/>
      <c r="Q27" s="441">
        <v>3090</v>
      </c>
      <c r="R27" s="442"/>
      <c r="S27" s="442"/>
      <c r="T27" s="442"/>
      <c r="U27" s="442"/>
      <c r="V27" s="443"/>
      <c r="W27" s="507"/>
      <c r="X27" s="498"/>
      <c r="Y27" s="499"/>
      <c r="Z27" s="438" t="s">
        <v>183</v>
      </c>
      <c r="AA27" s="439"/>
      <c r="AB27" s="439"/>
      <c r="AC27" s="439"/>
      <c r="AD27" s="439"/>
      <c r="AE27" s="439"/>
      <c r="AF27" s="439"/>
      <c r="AG27" s="440"/>
      <c r="AH27" s="441" t="s">
        <v>184</v>
      </c>
      <c r="AI27" s="442"/>
      <c r="AJ27" s="442"/>
      <c r="AK27" s="442"/>
      <c r="AL27" s="443"/>
      <c r="AM27" s="441" t="s">
        <v>129</v>
      </c>
      <c r="AN27" s="442"/>
      <c r="AO27" s="442"/>
      <c r="AP27" s="442"/>
      <c r="AQ27" s="442"/>
      <c r="AR27" s="443"/>
      <c r="AS27" s="441" t="s">
        <v>139</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55514</v>
      </c>
      <c r="BO27" s="469"/>
      <c r="BP27" s="469"/>
      <c r="BQ27" s="469"/>
      <c r="BR27" s="469"/>
      <c r="BS27" s="469"/>
      <c r="BT27" s="469"/>
      <c r="BU27" s="470"/>
      <c r="BV27" s="468">
        <v>55508</v>
      </c>
      <c r="BW27" s="469"/>
      <c r="BX27" s="469"/>
      <c r="BY27" s="469"/>
      <c r="BZ27" s="469"/>
      <c r="CA27" s="469"/>
      <c r="CB27" s="469"/>
      <c r="CC27" s="470"/>
      <c r="CD27" s="201"/>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4"/>
      <c r="DK27" s="184"/>
      <c r="DL27" s="184"/>
      <c r="DM27" s="184"/>
      <c r="DN27" s="184"/>
      <c r="DO27" s="184"/>
    </row>
    <row r="28" spans="1:119" ht="18.75" customHeight="1" x14ac:dyDescent="0.15">
      <c r="A28" s="185"/>
      <c r="B28" s="497"/>
      <c r="C28" s="498"/>
      <c r="D28" s="499"/>
      <c r="E28" s="438" t="s">
        <v>186</v>
      </c>
      <c r="F28" s="439"/>
      <c r="G28" s="439"/>
      <c r="H28" s="439"/>
      <c r="I28" s="439"/>
      <c r="J28" s="439"/>
      <c r="K28" s="440"/>
      <c r="L28" s="441">
        <v>1</v>
      </c>
      <c r="M28" s="442"/>
      <c r="N28" s="442"/>
      <c r="O28" s="442"/>
      <c r="P28" s="443"/>
      <c r="Q28" s="441">
        <v>2480</v>
      </c>
      <c r="R28" s="442"/>
      <c r="S28" s="442"/>
      <c r="T28" s="442"/>
      <c r="U28" s="442"/>
      <c r="V28" s="443"/>
      <c r="W28" s="507"/>
      <c r="X28" s="498"/>
      <c r="Y28" s="499"/>
      <c r="Z28" s="438" t="s">
        <v>187</v>
      </c>
      <c r="AA28" s="439"/>
      <c r="AB28" s="439"/>
      <c r="AC28" s="439"/>
      <c r="AD28" s="439"/>
      <c r="AE28" s="439"/>
      <c r="AF28" s="439"/>
      <c r="AG28" s="440"/>
      <c r="AH28" s="441" t="s">
        <v>139</v>
      </c>
      <c r="AI28" s="442"/>
      <c r="AJ28" s="442"/>
      <c r="AK28" s="442"/>
      <c r="AL28" s="443"/>
      <c r="AM28" s="441" t="s">
        <v>139</v>
      </c>
      <c r="AN28" s="442"/>
      <c r="AO28" s="442"/>
      <c r="AP28" s="442"/>
      <c r="AQ28" s="442"/>
      <c r="AR28" s="443"/>
      <c r="AS28" s="441" t="s">
        <v>129</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2058182</v>
      </c>
      <c r="BO28" s="461"/>
      <c r="BP28" s="461"/>
      <c r="BQ28" s="461"/>
      <c r="BR28" s="461"/>
      <c r="BS28" s="461"/>
      <c r="BT28" s="461"/>
      <c r="BU28" s="462"/>
      <c r="BV28" s="460">
        <v>2055938</v>
      </c>
      <c r="BW28" s="461"/>
      <c r="BX28" s="461"/>
      <c r="BY28" s="461"/>
      <c r="BZ28" s="461"/>
      <c r="CA28" s="461"/>
      <c r="CB28" s="461"/>
      <c r="CC28" s="462"/>
      <c r="CD28" s="199"/>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4"/>
      <c r="DK28" s="184"/>
      <c r="DL28" s="184"/>
      <c r="DM28" s="184"/>
      <c r="DN28" s="184"/>
      <c r="DO28" s="184"/>
    </row>
    <row r="29" spans="1:119" ht="18.75" customHeight="1" x14ac:dyDescent="0.15">
      <c r="A29" s="185"/>
      <c r="B29" s="497"/>
      <c r="C29" s="498"/>
      <c r="D29" s="499"/>
      <c r="E29" s="438" t="s">
        <v>189</v>
      </c>
      <c r="F29" s="439"/>
      <c r="G29" s="439"/>
      <c r="H29" s="439"/>
      <c r="I29" s="439"/>
      <c r="J29" s="439"/>
      <c r="K29" s="440"/>
      <c r="L29" s="441">
        <v>12</v>
      </c>
      <c r="M29" s="442"/>
      <c r="N29" s="442"/>
      <c r="O29" s="442"/>
      <c r="P29" s="443"/>
      <c r="Q29" s="441">
        <v>2270</v>
      </c>
      <c r="R29" s="442"/>
      <c r="S29" s="442"/>
      <c r="T29" s="442"/>
      <c r="U29" s="442"/>
      <c r="V29" s="443"/>
      <c r="W29" s="508"/>
      <c r="X29" s="509"/>
      <c r="Y29" s="510"/>
      <c r="Z29" s="438" t="s">
        <v>190</v>
      </c>
      <c r="AA29" s="439"/>
      <c r="AB29" s="439"/>
      <c r="AC29" s="439"/>
      <c r="AD29" s="439"/>
      <c r="AE29" s="439"/>
      <c r="AF29" s="439"/>
      <c r="AG29" s="440"/>
      <c r="AH29" s="441">
        <v>180</v>
      </c>
      <c r="AI29" s="442"/>
      <c r="AJ29" s="442"/>
      <c r="AK29" s="442"/>
      <c r="AL29" s="443"/>
      <c r="AM29" s="441">
        <v>495360</v>
      </c>
      <c r="AN29" s="442"/>
      <c r="AO29" s="442"/>
      <c r="AP29" s="442"/>
      <c r="AQ29" s="442"/>
      <c r="AR29" s="443"/>
      <c r="AS29" s="441">
        <v>2752</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134345</v>
      </c>
      <c r="BO29" s="466"/>
      <c r="BP29" s="466"/>
      <c r="BQ29" s="466"/>
      <c r="BR29" s="466"/>
      <c r="BS29" s="466"/>
      <c r="BT29" s="466"/>
      <c r="BU29" s="467"/>
      <c r="BV29" s="465">
        <v>134332</v>
      </c>
      <c r="BW29" s="466"/>
      <c r="BX29" s="466"/>
      <c r="BY29" s="466"/>
      <c r="BZ29" s="466"/>
      <c r="CA29" s="466"/>
      <c r="CB29" s="466"/>
      <c r="CC29" s="467"/>
      <c r="CD29" s="201"/>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4"/>
      <c r="DK29" s="184"/>
      <c r="DL29" s="184"/>
      <c r="DM29" s="184"/>
      <c r="DN29" s="184"/>
      <c r="DO29" s="184"/>
    </row>
    <row r="30" spans="1:119" ht="18.75" customHeight="1" thickBot="1" x14ac:dyDescent="0.2">
      <c r="A30" s="185"/>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1077300</v>
      </c>
      <c r="BO30" s="469"/>
      <c r="BP30" s="469"/>
      <c r="BQ30" s="469"/>
      <c r="BR30" s="469"/>
      <c r="BS30" s="469"/>
      <c r="BT30" s="469"/>
      <c r="BU30" s="470"/>
      <c r="BV30" s="468">
        <v>1059058</v>
      </c>
      <c r="BW30" s="469"/>
      <c r="BX30" s="469"/>
      <c r="BY30" s="469"/>
      <c r="BZ30" s="469"/>
      <c r="CA30" s="469"/>
      <c r="CB30" s="469"/>
      <c r="CC30" s="47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8" t="s">
        <v>199</v>
      </c>
      <c r="D33" s="428"/>
      <c r="E33" s="427" t="s">
        <v>200</v>
      </c>
      <c r="F33" s="427"/>
      <c r="G33" s="427"/>
      <c r="H33" s="427"/>
      <c r="I33" s="427"/>
      <c r="J33" s="427"/>
      <c r="K33" s="427"/>
      <c r="L33" s="427"/>
      <c r="M33" s="427"/>
      <c r="N33" s="427"/>
      <c r="O33" s="427"/>
      <c r="P33" s="427"/>
      <c r="Q33" s="427"/>
      <c r="R33" s="427"/>
      <c r="S33" s="427"/>
      <c r="T33" s="214"/>
      <c r="U33" s="428" t="s">
        <v>201</v>
      </c>
      <c r="V33" s="428"/>
      <c r="W33" s="427" t="s">
        <v>200</v>
      </c>
      <c r="X33" s="427"/>
      <c r="Y33" s="427"/>
      <c r="Z33" s="427"/>
      <c r="AA33" s="427"/>
      <c r="AB33" s="427"/>
      <c r="AC33" s="427"/>
      <c r="AD33" s="427"/>
      <c r="AE33" s="427"/>
      <c r="AF33" s="427"/>
      <c r="AG33" s="427"/>
      <c r="AH33" s="427"/>
      <c r="AI33" s="427"/>
      <c r="AJ33" s="427"/>
      <c r="AK33" s="427"/>
      <c r="AL33" s="214"/>
      <c r="AM33" s="428" t="s">
        <v>202</v>
      </c>
      <c r="AN33" s="428"/>
      <c r="AO33" s="427" t="s">
        <v>203</v>
      </c>
      <c r="AP33" s="427"/>
      <c r="AQ33" s="427"/>
      <c r="AR33" s="427"/>
      <c r="AS33" s="427"/>
      <c r="AT33" s="427"/>
      <c r="AU33" s="427"/>
      <c r="AV33" s="427"/>
      <c r="AW33" s="427"/>
      <c r="AX33" s="427"/>
      <c r="AY33" s="427"/>
      <c r="AZ33" s="427"/>
      <c r="BA33" s="427"/>
      <c r="BB33" s="427"/>
      <c r="BC33" s="427"/>
      <c r="BD33" s="215"/>
      <c r="BE33" s="427" t="s">
        <v>204</v>
      </c>
      <c r="BF33" s="427"/>
      <c r="BG33" s="427" t="s">
        <v>205</v>
      </c>
      <c r="BH33" s="427"/>
      <c r="BI33" s="427"/>
      <c r="BJ33" s="427"/>
      <c r="BK33" s="427"/>
      <c r="BL33" s="427"/>
      <c r="BM33" s="427"/>
      <c r="BN33" s="427"/>
      <c r="BO33" s="427"/>
      <c r="BP33" s="427"/>
      <c r="BQ33" s="427"/>
      <c r="BR33" s="427"/>
      <c r="BS33" s="427"/>
      <c r="BT33" s="427"/>
      <c r="BU33" s="427"/>
      <c r="BV33" s="215"/>
      <c r="BW33" s="428" t="s">
        <v>204</v>
      </c>
      <c r="BX33" s="428"/>
      <c r="BY33" s="427" t="s">
        <v>206</v>
      </c>
      <c r="BZ33" s="427"/>
      <c r="CA33" s="427"/>
      <c r="CB33" s="427"/>
      <c r="CC33" s="427"/>
      <c r="CD33" s="427"/>
      <c r="CE33" s="427"/>
      <c r="CF33" s="427"/>
      <c r="CG33" s="427"/>
      <c r="CH33" s="427"/>
      <c r="CI33" s="427"/>
      <c r="CJ33" s="427"/>
      <c r="CK33" s="427"/>
      <c r="CL33" s="427"/>
      <c r="CM33" s="427"/>
      <c r="CN33" s="214"/>
      <c r="CO33" s="428" t="s">
        <v>199</v>
      </c>
      <c r="CP33" s="428"/>
      <c r="CQ33" s="427" t="s">
        <v>207</v>
      </c>
      <c r="CR33" s="427"/>
      <c r="CS33" s="427"/>
      <c r="CT33" s="427"/>
      <c r="CU33" s="427"/>
      <c r="CV33" s="427"/>
      <c r="CW33" s="427"/>
      <c r="CX33" s="427"/>
      <c r="CY33" s="427"/>
      <c r="CZ33" s="427"/>
      <c r="DA33" s="427"/>
      <c r="DB33" s="427"/>
      <c r="DC33" s="427"/>
      <c r="DD33" s="427"/>
      <c r="DE33" s="427"/>
      <c r="DF33" s="214"/>
      <c r="DG33" s="426" t="s">
        <v>208</v>
      </c>
      <c r="DH33" s="426"/>
      <c r="DI33" s="216"/>
      <c r="DJ33" s="184"/>
      <c r="DK33" s="184"/>
      <c r="DL33" s="184"/>
      <c r="DM33" s="184"/>
      <c r="DN33" s="184"/>
      <c r="DO33" s="184"/>
    </row>
    <row r="34" spans="1:119" ht="32.25" customHeight="1" x14ac:dyDescent="0.15">
      <c r="A34" s="185"/>
      <c r="B34" s="211"/>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2"/>
      <c r="U34" s="424">
        <f>IF(W34="","",MAX(C34:D43)+1)</f>
        <v>3</v>
      </c>
      <c r="V34" s="424"/>
      <c r="W34" s="423" t="str">
        <f>IF('各会計、関係団体の財政状況及び健全化判断比率'!B28="","",'各会計、関係団体の財政状況及び健全化判断比率'!B28)</f>
        <v>辰野町国民健康保険診療所特別会計</v>
      </c>
      <c r="X34" s="423"/>
      <c r="Y34" s="423"/>
      <c r="Z34" s="423"/>
      <c r="AA34" s="423"/>
      <c r="AB34" s="423"/>
      <c r="AC34" s="423"/>
      <c r="AD34" s="423"/>
      <c r="AE34" s="423"/>
      <c r="AF34" s="423"/>
      <c r="AG34" s="423"/>
      <c r="AH34" s="423"/>
      <c r="AI34" s="423"/>
      <c r="AJ34" s="423"/>
      <c r="AK34" s="423"/>
      <c r="AL34" s="212"/>
      <c r="AM34" s="424">
        <f>IF(AO34="","",MAX(C34:D43,U34:V43)+1)</f>
        <v>7</v>
      </c>
      <c r="AN34" s="424"/>
      <c r="AO34" s="423" t="str">
        <f>IF('各会計、関係団体の財政状況及び健全化判断比率'!B32="","",'各会計、関係団体の財政状況及び健全化判断比率'!B32)</f>
        <v>辰野町上水道特別会計</v>
      </c>
      <c r="AP34" s="423"/>
      <c r="AQ34" s="423"/>
      <c r="AR34" s="423"/>
      <c r="AS34" s="423"/>
      <c r="AT34" s="423"/>
      <c r="AU34" s="423"/>
      <c r="AV34" s="423"/>
      <c r="AW34" s="423"/>
      <c r="AX34" s="423"/>
      <c r="AY34" s="423"/>
      <c r="AZ34" s="423"/>
      <c r="BA34" s="423"/>
      <c r="BB34" s="423"/>
      <c r="BC34" s="423"/>
      <c r="BD34" s="212"/>
      <c r="BE34" s="424">
        <f>IF(BG34="","",MAX(C34:D43,U34:V43,AM34:AN43)+1)</f>
        <v>9</v>
      </c>
      <c r="BF34" s="424"/>
      <c r="BG34" s="423" t="str">
        <f>IF('各会計、関係団体の財政状況及び健全化判断比率'!B34="","",'各会計、関係団体の財政状況及び健全化判断比率'!B34)</f>
        <v>辰野町簡易水道特別会計</v>
      </c>
      <c r="BH34" s="423"/>
      <c r="BI34" s="423"/>
      <c r="BJ34" s="423"/>
      <c r="BK34" s="423"/>
      <c r="BL34" s="423"/>
      <c r="BM34" s="423"/>
      <c r="BN34" s="423"/>
      <c r="BO34" s="423"/>
      <c r="BP34" s="423"/>
      <c r="BQ34" s="423"/>
      <c r="BR34" s="423"/>
      <c r="BS34" s="423"/>
      <c r="BT34" s="423"/>
      <c r="BU34" s="423"/>
      <c r="BV34" s="212"/>
      <c r="BW34" s="424">
        <f>IF(BY34="","",MAX(C34:D43,U34:V43,AM34:AN43,BE34:BF43)+1)</f>
        <v>13</v>
      </c>
      <c r="BX34" s="424"/>
      <c r="BY34" s="423" t="str">
        <f>IF('各会計、関係団体の財政状況及び健全化判断比率'!B68="","",'各会計、関係団体の財政状況及び健全化判断比率'!B68)</f>
        <v>上伊那広域連合（一般会計）</v>
      </c>
      <c r="BZ34" s="423"/>
      <c r="CA34" s="423"/>
      <c r="CB34" s="423"/>
      <c r="CC34" s="423"/>
      <c r="CD34" s="423"/>
      <c r="CE34" s="423"/>
      <c r="CF34" s="423"/>
      <c r="CG34" s="423"/>
      <c r="CH34" s="423"/>
      <c r="CI34" s="423"/>
      <c r="CJ34" s="423"/>
      <c r="CK34" s="423"/>
      <c r="CL34" s="423"/>
      <c r="CM34" s="423"/>
      <c r="CN34" s="212"/>
      <c r="CO34" s="424">
        <f>IF(CQ34="","",MAX(C34:D43,U34:V43,AM34:AN43,BE34:BF43,BW34:BX43)+1)</f>
        <v>23</v>
      </c>
      <c r="CP34" s="424"/>
      <c r="CQ34" s="423" t="str">
        <f>IF('各会計、関係団体の財政状況及び健全化判断比率'!BS7="","",'各会計、関係団体の財政状況及び健全化判断比率'!BS7)</f>
        <v>辰野町土地開発公社</v>
      </c>
      <c r="CR34" s="423"/>
      <c r="CS34" s="423"/>
      <c r="CT34" s="423"/>
      <c r="CU34" s="423"/>
      <c r="CV34" s="423"/>
      <c r="CW34" s="423"/>
      <c r="CX34" s="423"/>
      <c r="CY34" s="423"/>
      <c r="CZ34" s="423"/>
      <c r="DA34" s="423"/>
      <c r="DB34" s="423"/>
      <c r="DC34" s="423"/>
      <c r="DD34" s="423"/>
      <c r="DE34" s="423"/>
      <c r="DF34" s="209"/>
      <c r="DG34" s="425" t="str">
        <f>IF('各会計、関係団体の財政状況及び健全化判断比率'!BR7="","",'各会計、関係団体の財政状況及び健全化判断比率'!BR7)</f>
        <v/>
      </c>
      <c r="DH34" s="425"/>
      <c r="DI34" s="216"/>
      <c r="DJ34" s="184"/>
      <c r="DK34" s="184"/>
      <c r="DL34" s="184"/>
      <c r="DM34" s="184"/>
      <c r="DN34" s="184"/>
      <c r="DO34" s="184"/>
    </row>
    <row r="35" spans="1:119" ht="32.25" customHeight="1" x14ac:dyDescent="0.15">
      <c r="A35" s="185"/>
      <c r="B35" s="211"/>
      <c r="C35" s="424">
        <f>IF(E35="","",C34+1)</f>
        <v>2</v>
      </c>
      <c r="D35" s="424"/>
      <c r="E35" s="423" t="str">
        <f>IF('各会計、関係団体の財政状況及び健全化判断比率'!B8="","",'各会計、関係団体の財政状況及び健全化判断比率'!B8)</f>
        <v>辰野町地域情報告知システム特別会計</v>
      </c>
      <c r="F35" s="423"/>
      <c r="G35" s="423"/>
      <c r="H35" s="423"/>
      <c r="I35" s="423"/>
      <c r="J35" s="423"/>
      <c r="K35" s="423"/>
      <c r="L35" s="423"/>
      <c r="M35" s="423"/>
      <c r="N35" s="423"/>
      <c r="O35" s="423"/>
      <c r="P35" s="423"/>
      <c r="Q35" s="423"/>
      <c r="R35" s="423"/>
      <c r="S35" s="423"/>
      <c r="T35" s="212"/>
      <c r="U35" s="424">
        <f>IF(W35="","",U34+1)</f>
        <v>4</v>
      </c>
      <c r="V35" s="424"/>
      <c r="W35" s="423" t="str">
        <f>IF('各会計、関係団体の財政状況及び健全化判断比率'!B29="","",'各会計、関係団体の財政状況及び健全化判断比率'!B29)</f>
        <v>辰野町国民健康保険特別会計</v>
      </c>
      <c r="X35" s="423"/>
      <c r="Y35" s="423"/>
      <c r="Z35" s="423"/>
      <c r="AA35" s="423"/>
      <c r="AB35" s="423"/>
      <c r="AC35" s="423"/>
      <c r="AD35" s="423"/>
      <c r="AE35" s="423"/>
      <c r="AF35" s="423"/>
      <c r="AG35" s="423"/>
      <c r="AH35" s="423"/>
      <c r="AI35" s="423"/>
      <c r="AJ35" s="423"/>
      <c r="AK35" s="423"/>
      <c r="AL35" s="212"/>
      <c r="AM35" s="424">
        <f t="shared" ref="AM35:AM43" si="0">IF(AO35="","",AM34+1)</f>
        <v>8</v>
      </c>
      <c r="AN35" s="424"/>
      <c r="AO35" s="423" t="str">
        <f>IF('各会計、関係団体の財政状況及び健全化判断比率'!B33="","",'各会計、関係団体の財政状況及び健全化判断比率'!B33)</f>
        <v>町立辰野病院特別会計</v>
      </c>
      <c r="AP35" s="423"/>
      <c r="AQ35" s="423"/>
      <c r="AR35" s="423"/>
      <c r="AS35" s="423"/>
      <c r="AT35" s="423"/>
      <c r="AU35" s="423"/>
      <c r="AV35" s="423"/>
      <c r="AW35" s="423"/>
      <c r="AX35" s="423"/>
      <c r="AY35" s="423"/>
      <c r="AZ35" s="423"/>
      <c r="BA35" s="423"/>
      <c r="BB35" s="423"/>
      <c r="BC35" s="423"/>
      <c r="BD35" s="212"/>
      <c r="BE35" s="424">
        <f t="shared" ref="BE35:BE43" si="1">IF(BG35="","",BE34+1)</f>
        <v>10</v>
      </c>
      <c r="BF35" s="424"/>
      <c r="BG35" s="423" t="str">
        <f>IF('各会計、関係団体の財政状況及び健全化判断比率'!B35="","",'各会計、関係団体の財政状況及び健全化判断比率'!B35)</f>
        <v>辰野町公共下水道特別会計</v>
      </c>
      <c r="BH35" s="423"/>
      <c r="BI35" s="423"/>
      <c r="BJ35" s="423"/>
      <c r="BK35" s="423"/>
      <c r="BL35" s="423"/>
      <c r="BM35" s="423"/>
      <c r="BN35" s="423"/>
      <c r="BO35" s="423"/>
      <c r="BP35" s="423"/>
      <c r="BQ35" s="423"/>
      <c r="BR35" s="423"/>
      <c r="BS35" s="423"/>
      <c r="BT35" s="423"/>
      <c r="BU35" s="423"/>
      <c r="BV35" s="212"/>
      <c r="BW35" s="424">
        <f t="shared" ref="BW35:BW43" si="2">IF(BY35="","",BW34+1)</f>
        <v>14</v>
      </c>
      <c r="BX35" s="424"/>
      <c r="BY35" s="423" t="str">
        <f>IF('各会計、関係団体の財政状況及び健全化判断比率'!B69="","",'各会計、関係団体の財政状況及び健全化判断比率'!B69)</f>
        <v>上伊那広域連合（消防事業特別会計）</v>
      </c>
      <c r="BZ35" s="423"/>
      <c r="CA35" s="423"/>
      <c r="CB35" s="423"/>
      <c r="CC35" s="423"/>
      <c r="CD35" s="423"/>
      <c r="CE35" s="423"/>
      <c r="CF35" s="423"/>
      <c r="CG35" s="423"/>
      <c r="CH35" s="423"/>
      <c r="CI35" s="423"/>
      <c r="CJ35" s="423"/>
      <c r="CK35" s="423"/>
      <c r="CL35" s="423"/>
      <c r="CM35" s="423"/>
      <c r="CN35" s="212"/>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9"/>
      <c r="DG35" s="425" t="str">
        <f>IF('各会計、関係団体の財政状況及び健全化判断比率'!BR8="","",'各会計、関係団体の財政状況及び健全化判断比率'!BR8)</f>
        <v/>
      </c>
      <c r="DH35" s="425"/>
      <c r="DI35" s="216"/>
      <c r="DJ35" s="184"/>
      <c r="DK35" s="184"/>
      <c r="DL35" s="184"/>
      <c r="DM35" s="184"/>
      <c r="DN35" s="184"/>
      <c r="DO35" s="184"/>
    </row>
    <row r="36" spans="1:119" ht="32.25" customHeight="1" x14ac:dyDescent="0.15">
      <c r="A36" s="185"/>
      <c r="B36" s="211"/>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2"/>
      <c r="U36" s="424">
        <f t="shared" ref="U36:U43" si="4">IF(W36="","",U35+1)</f>
        <v>5</v>
      </c>
      <c r="V36" s="424"/>
      <c r="W36" s="423" t="str">
        <f>IF('各会計、関係団体の財政状況及び健全化判断比率'!B30="","",'各会計、関係団体の財政状況及び健全化判断比率'!B30)</f>
        <v>辰野町介護保険特別会計</v>
      </c>
      <c r="X36" s="423"/>
      <c r="Y36" s="423"/>
      <c r="Z36" s="423"/>
      <c r="AA36" s="423"/>
      <c r="AB36" s="423"/>
      <c r="AC36" s="423"/>
      <c r="AD36" s="423"/>
      <c r="AE36" s="423"/>
      <c r="AF36" s="423"/>
      <c r="AG36" s="423"/>
      <c r="AH36" s="423"/>
      <c r="AI36" s="423"/>
      <c r="AJ36" s="423"/>
      <c r="AK36" s="423"/>
      <c r="AL36" s="212"/>
      <c r="AM36" s="424" t="str">
        <f t="shared" si="0"/>
        <v/>
      </c>
      <c r="AN36" s="424"/>
      <c r="AO36" s="423"/>
      <c r="AP36" s="423"/>
      <c r="AQ36" s="423"/>
      <c r="AR36" s="423"/>
      <c r="AS36" s="423"/>
      <c r="AT36" s="423"/>
      <c r="AU36" s="423"/>
      <c r="AV36" s="423"/>
      <c r="AW36" s="423"/>
      <c r="AX36" s="423"/>
      <c r="AY36" s="423"/>
      <c r="AZ36" s="423"/>
      <c r="BA36" s="423"/>
      <c r="BB36" s="423"/>
      <c r="BC36" s="423"/>
      <c r="BD36" s="212"/>
      <c r="BE36" s="424">
        <f t="shared" si="1"/>
        <v>11</v>
      </c>
      <c r="BF36" s="424"/>
      <c r="BG36" s="423" t="str">
        <f>IF('各会計、関係団体の財政状況及び健全化判断比率'!B36="","",'各会計、関係団体の財政状況及び健全化判断比率'!B36)</f>
        <v>辰野町特定環境保全公共下水道特別会計</v>
      </c>
      <c r="BH36" s="423"/>
      <c r="BI36" s="423"/>
      <c r="BJ36" s="423"/>
      <c r="BK36" s="423"/>
      <c r="BL36" s="423"/>
      <c r="BM36" s="423"/>
      <c r="BN36" s="423"/>
      <c r="BO36" s="423"/>
      <c r="BP36" s="423"/>
      <c r="BQ36" s="423"/>
      <c r="BR36" s="423"/>
      <c r="BS36" s="423"/>
      <c r="BT36" s="423"/>
      <c r="BU36" s="423"/>
      <c r="BV36" s="212"/>
      <c r="BW36" s="424">
        <f t="shared" si="2"/>
        <v>15</v>
      </c>
      <c r="BX36" s="424"/>
      <c r="BY36" s="423" t="str">
        <f>IF('各会計、関係団体の財政状況及び健全化判断比率'!B70="","",'各会計、関係団体の財政状況及び健全化判断比率'!B70)</f>
        <v>湖北行政事務組合（湖北衛生センター事業特別会計）</v>
      </c>
      <c r="BZ36" s="423"/>
      <c r="CA36" s="423"/>
      <c r="CB36" s="423"/>
      <c r="CC36" s="423"/>
      <c r="CD36" s="423"/>
      <c r="CE36" s="423"/>
      <c r="CF36" s="423"/>
      <c r="CG36" s="423"/>
      <c r="CH36" s="423"/>
      <c r="CI36" s="423"/>
      <c r="CJ36" s="423"/>
      <c r="CK36" s="423"/>
      <c r="CL36" s="423"/>
      <c r="CM36" s="423"/>
      <c r="CN36" s="212"/>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9"/>
      <c r="DG36" s="425" t="str">
        <f>IF('各会計、関係団体の財政状況及び健全化判断比率'!BR9="","",'各会計、関係団体の財政状況及び健全化判断比率'!BR9)</f>
        <v/>
      </c>
      <c r="DH36" s="425"/>
      <c r="DI36" s="216"/>
      <c r="DJ36" s="184"/>
      <c r="DK36" s="184"/>
      <c r="DL36" s="184"/>
      <c r="DM36" s="184"/>
      <c r="DN36" s="184"/>
      <c r="DO36" s="184"/>
    </row>
    <row r="37" spans="1:119" ht="32.25" customHeight="1" x14ac:dyDescent="0.15">
      <c r="A37" s="185"/>
      <c r="B37" s="211"/>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2"/>
      <c r="U37" s="424">
        <f t="shared" si="4"/>
        <v>6</v>
      </c>
      <c r="V37" s="424"/>
      <c r="W37" s="423" t="str">
        <f>IF('各会計、関係団体の財政状況及び健全化判断比率'!B31="","",'各会計、関係団体の財政状況及び健全化判断比率'!B31)</f>
        <v>辰野町後期高齢者医療特別会計</v>
      </c>
      <c r="X37" s="423"/>
      <c r="Y37" s="423"/>
      <c r="Z37" s="423"/>
      <c r="AA37" s="423"/>
      <c r="AB37" s="423"/>
      <c r="AC37" s="423"/>
      <c r="AD37" s="423"/>
      <c r="AE37" s="423"/>
      <c r="AF37" s="423"/>
      <c r="AG37" s="423"/>
      <c r="AH37" s="423"/>
      <c r="AI37" s="423"/>
      <c r="AJ37" s="423"/>
      <c r="AK37" s="423"/>
      <c r="AL37" s="212"/>
      <c r="AM37" s="424" t="str">
        <f t="shared" si="0"/>
        <v/>
      </c>
      <c r="AN37" s="424"/>
      <c r="AO37" s="423"/>
      <c r="AP37" s="423"/>
      <c r="AQ37" s="423"/>
      <c r="AR37" s="423"/>
      <c r="AS37" s="423"/>
      <c r="AT37" s="423"/>
      <c r="AU37" s="423"/>
      <c r="AV37" s="423"/>
      <c r="AW37" s="423"/>
      <c r="AX37" s="423"/>
      <c r="AY37" s="423"/>
      <c r="AZ37" s="423"/>
      <c r="BA37" s="423"/>
      <c r="BB37" s="423"/>
      <c r="BC37" s="423"/>
      <c r="BD37" s="212"/>
      <c r="BE37" s="424">
        <f t="shared" si="1"/>
        <v>12</v>
      </c>
      <c r="BF37" s="424"/>
      <c r="BG37" s="423" t="str">
        <f>IF('各会計、関係団体の財政状況及び健全化判断比率'!B37="","",'各会計、関係団体の財政状況及び健全化判断比率'!B37)</f>
        <v>辰野町農業集落排水処理施設特別会計</v>
      </c>
      <c r="BH37" s="423"/>
      <c r="BI37" s="423"/>
      <c r="BJ37" s="423"/>
      <c r="BK37" s="423"/>
      <c r="BL37" s="423"/>
      <c r="BM37" s="423"/>
      <c r="BN37" s="423"/>
      <c r="BO37" s="423"/>
      <c r="BP37" s="423"/>
      <c r="BQ37" s="423"/>
      <c r="BR37" s="423"/>
      <c r="BS37" s="423"/>
      <c r="BT37" s="423"/>
      <c r="BU37" s="423"/>
      <c r="BV37" s="212"/>
      <c r="BW37" s="424">
        <f t="shared" si="2"/>
        <v>16</v>
      </c>
      <c r="BX37" s="424"/>
      <c r="BY37" s="423" t="str">
        <f>IF('各会計、関係団体の財政状況及び健全化判断比率'!B71="","",'各会計、関係団体の財政状況及び健全化判断比率'!B71)</f>
        <v>辰野町塩尻市小学校組合（一般会計）</v>
      </c>
      <c r="BZ37" s="423"/>
      <c r="CA37" s="423"/>
      <c r="CB37" s="423"/>
      <c r="CC37" s="423"/>
      <c r="CD37" s="423"/>
      <c r="CE37" s="423"/>
      <c r="CF37" s="423"/>
      <c r="CG37" s="423"/>
      <c r="CH37" s="423"/>
      <c r="CI37" s="423"/>
      <c r="CJ37" s="423"/>
      <c r="CK37" s="423"/>
      <c r="CL37" s="423"/>
      <c r="CM37" s="423"/>
      <c r="CN37" s="212"/>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9"/>
      <c r="DG37" s="425" t="str">
        <f>IF('各会計、関係団体の財政状況及び健全化判断比率'!BR10="","",'各会計、関係団体の財政状況及び健全化判断比率'!BR10)</f>
        <v/>
      </c>
      <c r="DH37" s="425"/>
      <c r="DI37" s="216"/>
      <c r="DJ37" s="184"/>
      <c r="DK37" s="184"/>
      <c r="DL37" s="184"/>
      <c r="DM37" s="184"/>
      <c r="DN37" s="184"/>
      <c r="DO37" s="184"/>
    </row>
    <row r="38" spans="1:119" ht="32.25" customHeight="1" x14ac:dyDescent="0.15">
      <c r="A38" s="185"/>
      <c r="B38" s="211"/>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2"/>
      <c r="U38" s="424" t="str">
        <f t="shared" si="4"/>
        <v/>
      </c>
      <c r="V38" s="424"/>
      <c r="W38" s="423"/>
      <c r="X38" s="423"/>
      <c r="Y38" s="423"/>
      <c r="Z38" s="423"/>
      <c r="AA38" s="423"/>
      <c r="AB38" s="423"/>
      <c r="AC38" s="423"/>
      <c r="AD38" s="423"/>
      <c r="AE38" s="423"/>
      <c r="AF38" s="423"/>
      <c r="AG38" s="423"/>
      <c r="AH38" s="423"/>
      <c r="AI38" s="423"/>
      <c r="AJ38" s="423"/>
      <c r="AK38" s="423"/>
      <c r="AL38" s="212"/>
      <c r="AM38" s="424" t="str">
        <f t="shared" si="0"/>
        <v/>
      </c>
      <c r="AN38" s="424"/>
      <c r="AO38" s="423"/>
      <c r="AP38" s="423"/>
      <c r="AQ38" s="423"/>
      <c r="AR38" s="423"/>
      <c r="AS38" s="423"/>
      <c r="AT38" s="423"/>
      <c r="AU38" s="423"/>
      <c r="AV38" s="423"/>
      <c r="AW38" s="423"/>
      <c r="AX38" s="423"/>
      <c r="AY38" s="423"/>
      <c r="AZ38" s="423"/>
      <c r="BA38" s="423"/>
      <c r="BB38" s="423"/>
      <c r="BC38" s="423"/>
      <c r="BD38" s="212"/>
      <c r="BE38" s="424" t="str">
        <f t="shared" si="1"/>
        <v/>
      </c>
      <c r="BF38" s="424"/>
      <c r="BG38" s="423"/>
      <c r="BH38" s="423"/>
      <c r="BI38" s="423"/>
      <c r="BJ38" s="423"/>
      <c r="BK38" s="423"/>
      <c r="BL38" s="423"/>
      <c r="BM38" s="423"/>
      <c r="BN38" s="423"/>
      <c r="BO38" s="423"/>
      <c r="BP38" s="423"/>
      <c r="BQ38" s="423"/>
      <c r="BR38" s="423"/>
      <c r="BS38" s="423"/>
      <c r="BT38" s="423"/>
      <c r="BU38" s="423"/>
      <c r="BV38" s="212"/>
      <c r="BW38" s="424">
        <f t="shared" si="2"/>
        <v>17</v>
      </c>
      <c r="BX38" s="424"/>
      <c r="BY38" s="423" t="str">
        <f>IF('各会計、関係団体の財政状況及び健全化判断比率'!B72="","",'各会計、関係団体の財政状況及び健全化判断比率'!B72)</f>
        <v>塩尻市辰野町中学校組合（一般会計）</v>
      </c>
      <c r="BZ38" s="423"/>
      <c r="CA38" s="423"/>
      <c r="CB38" s="423"/>
      <c r="CC38" s="423"/>
      <c r="CD38" s="423"/>
      <c r="CE38" s="423"/>
      <c r="CF38" s="423"/>
      <c r="CG38" s="423"/>
      <c r="CH38" s="423"/>
      <c r="CI38" s="423"/>
      <c r="CJ38" s="423"/>
      <c r="CK38" s="423"/>
      <c r="CL38" s="423"/>
      <c r="CM38" s="423"/>
      <c r="CN38" s="212"/>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9"/>
      <c r="DG38" s="425" t="str">
        <f>IF('各会計、関係団体の財政状況及び健全化判断比率'!BR11="","",'各会計、関係団体の財政状況及び健全化判断比率'!BR11)</f>
        <v/>
      </c>
      <c r="DH38" s="425"/>
      <c r="DI38" s="216"/>
      <c r="DJ38" s="184"/>
      <c r="DK38" s="184"/>
      <c r="DL38" s="184"/>
      <c r="DM38" s="184"/>
      <c r="DN38" s="184"/>
      <c r="DO38" s="184"/>
    </row>
    <row r="39" spans="1:119" ht="32.25" customHeight="1" x14ac:dyDescent="0.15">
      <c r="A39" s="185"/>
      <c r="B39" s="211"/>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2"/>
      <c r="U39" s="424" t="str">
        <f t="shared" si="4"/>
        <v/>
      </c>
      <c r="V39" s="424"/>
      <c r="W39" s="423"/>
      <c r="X39" s="423"/>
      <c r="Y39" s="423"/>
      <c r="Z39" s="423"/>
      <c r="AA39" s="423"/>
      <c r="AB39" s="423"/>
      <c r="AC39" s="423"/>
      <c r="AD39" s="423"/>
      <c r="AE39" s="423"/>
      <c r="AF39" s="423"/>
      <c r="AG39" s="423"/>
      <c r="AH39" s="423"/>
      <c r="AI39" s="423"/>
      <c r="AJ39" s="423"/>
      <c r="AK39" s="423"/>
      <c r="AL39" s="212"/>
      <c r="AM39" s="424" t="str">
        <f t="shared" si="0"/>
        <v/>
      </c>
      <c r="AN39" s="424"/>
      <c r="AO39" s="423"/>
      <c r="AP39" s="423"/>
      <c r="AQ39" s="423"/>
      <c r="AR39" s="423"/>
      <c r="AS39" s="423"/>
      <c r="AT39" s="423"/>
      <c r="AU39" s="423"/>
      <c r="AV39" s="423"/>
      <c r="AW39" s="423"/>
      <c r="AX39" s="423"/>
      <c r="AY39" s="423"/>
      <c r="AZ39" s="423"/>
      <c r="BA39" s="423"/>
      <c r="BB39" s="423"/>
      <c r="BC39" s="423"/>
      <c r="BD39" s="212"/>
      <c r="BE39" s="424" t="str">
        <f t="shared" si="1"/>
        <v/>
      </c>
      <c r="BF39" s="424"/>
      <c r="BG39" s="423"/>
      <c r="BH39" s="423"/>
      <c r="BI39" s="423"/>
      <c r="BJ39" s="423"/>
      <c r="BK39" s="423"/>
      <c r="BL39" s="423"/>
      <c r="BM39" s="423"/>
      <c r="BN39" s="423"/>
      <c r="BO39" s="423"/>
      <c r="BP39" s="423"/>
      <c r="BQ39" s="423"/>
      <c r="BR39" s="423"/>
      <c r="BS39" s="423"/>
      <c r="BT39" s="423"/>
      <c r="BU39" s="423"/>
      <c r="BV39" s="212"/>
      <c r="BW39" s="424">
        <f t="shared" si="2"/>
        <v>18</v>
      </c>
      <c r="BX39" s="424"/>
      <c r="BY39" s="423" t="str">
        <f>IF('各会計、関係団体の財政状況及び健全化判断比率'!B73="","",'各会計、関係団体の財政状況及び健全化判断比率'!B73)</f>
        <v>南信地域町村交通災害共済事務組合（一般会計）</v>
      </c>
      <c r="BZ39" s="423"/>
      <c r="CA39" s="423"/>
      <c r="CB39" s="423"/>
      <c r="CC39" s="423"/>
      <c r="CD39" s="423"/>
      <c r="CE39" s="423"/>
      <c r="CF39" s="423"/>
      <c r="CG39" s="423"/>
      <c r="CH39" s="423"/>
      <c r="CI39" s="423"/>
      <c r="CJ39" s="423"/>
      <c r="CK39" s="423"/>
      <c r="CL39" s="423"/>
      <c r="CM39" s="423"/>
      <c r="CN39" s="212"/>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9"/>
      <c r="DG39" s="425" t="str">
        <f>IF('各会計、関係団体の財政状況及び健全化判断比率'!BR12="","",'各会計、関係団体の財政状況及び健全化判断比率'!BR12)</f>
        <v/>
      </c>
      <c r="DH39" s="425"/>
      <c r="DI39" s="216"/>
      <c r="DJ39" s="184"/>
      <c r="DK39" s="184"/>
      <c r="DL39" s="184"/>
      <c r="DM39" s="184"/>
      <c r="DN39" s="184"/>
      <c r="DO39" s="184"/>
    </row>
    <row r="40" spans="1:119" ht="32.25" customHeight="1" x14ac:dyDescent="0.15">
      <c r="A40" s="185"/>
      <c r="B40" s="211"/>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2"/>
      <c r="U40" s="424" t="str">
        <f t="shared" si="4"/>
        <v/>
      </c>
      <c r="V40" s="424"/>
      <c r="W40" s="423"/>
      <c r="X40" s="423"/>
      <c r="Y40" s="423"/>
      <c r="Z40" s="423"/>
      <c r="AA40" s="423"/>
      <c r="AB40" s="423"/>
      <c r="AC40" s="423"/>
      <c r="AD40" s="423"/>
      <c r="AE40" s="423"/>
      <c r="AF40" s="423"/>
      <c r="AG40" s="423"/>
      <c r="AH40" s="423"/>
      <c r="AI40" s="423"/>
      <c r="AJ40" s="423"/>
      <c r="AK40" s="423"/>
      <c r="AL40" s="212"/>
      <c r="AM40" s="424" t="str">
        <f t="shared" si="0"/>
        <v/>
      </c>
      <c r="AN40" s="424"/>
      <c r="AO40" s="423"/>
      <c r="AP40" s="423"/>
      <c r="AQ40" s="423"/>
      <c r="AR40" s="423"/>
      <c r="AS40" s="423"/>
      <c r="AT40" s="423"/>
      <c r="AU40" s="423"/>
      <c r="AV40" s="423"/>
      <c r="AW40" s="423"/>
      <c r="AX40" s="423"/>
      <c r="AY40" s="423"/>
      <c r="AZ40" s="423"/>
      <c r="BA40" s="423"/>
      <c r="BB40" s="423"/>
      <c r="BC40" s="423"/>
      <c r="BD40" s="212"/>
      <c r="BE40" s="424" t="str">
        <f t="shared" si="1"/>
        <v/>
      </c>
      <c r="BF40" s="424"/>
      <c r="BG40" s="423"/>
      <c r="BH40" s="423"/>
      <c r="BI40" s="423"/>
      <c r="BJ40" s="423"/>
      <c r="BK40" s="423"/>
      <c r="BL40" s="423"/>
      <c r="BM40" s="423"/>
      <c r="BN40" s="423"/>
      <c r="BO40" s="423"/>
      <c r="BP40" s="423"/>
      <c r="BQ40" s="423"/>
      <c r="BR40" s="423"/>
      <c r="BS40" s="423"/>
      <c r="BT40" s="423"/>
      <c r="BU40" s="423"/>
      <c r="BV40" s="212"/>
      <c r="BW40" s="424">
        <f t="shared" si="2"/>
        <v>19</v>
      </c>
      <c r="BX40" s="424"/>
      <c r="BY40" s="423" t="str">
        <f>IF('各会計、関係団体の財政状況及び健全化判断比率'!B74="","",'各会計、関係団体の財政状況及び健全化判断比率'!B74)</f>
        <v>長野県市町村自治振興組合（一般会計）</v>
      </c>
      <c r="BZ40" s="423"/>
      <c r="CA40" s="423"/>
      <c r="CB40" s="423"/>
      <c r="CC40" s="423"/>
      <c r="CD40" s="423"/>
      <c r="CE40" s="423"/>
      <c r="CF40" s="423"/>
      <c r="CG40" s="423"/>
      <c r="CH40" s="423"/>
      <c r="CI40" s="423"/>
      <c r="CJ40" s="423"/>
      <c r="CK40" s="423"/>
      <c r="CL40" s="423"/>
      <c r="CM40" s="423"/>
      <c r="CN40" s="212"/>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9"/>
      <c r="DG40" s="425" t="str">
        <f>IF('各会計、関係団体の財政状況及び健全化判断比率'!BR13="","",'各会計、関係団体の財政状況及び健全化判断比率'!BR13)</f>
        <v/>
      </c>
      <c r="DH40" s="425"/>
      <c r="DI40" s="216"/>
      <c r="DJ40" s="184"/>
      <c r="DK40" s="184"/>
      <c r="DL40" s="184"/>
      <c r="DM40" s="184"/>
      <c r="DN40" s="184"/>
      <c r="DO40" s="184"/>
    </row>
    <row r="41" spans="1:119" ht="32.25" customHeight="1" x14ac:dyDescent="0.15">
      <c r="A41" s="185"/>
      <c r="B41" s="211"/>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2"/>
      <c r="U41" s="424" t="str">
        <f t="shared" si="4"/>
        <v/>
      </c>
      <c r="V41" s="424"/>
      <c r="W41" s="423"/>
      <c r="X41" s="423"/>
      <c r="Y41" s="423"/>
      <c r="Z41" s="423"/>
      <c r="AA41" s="423"/>
      <c r="AB41" s="423"/>
      <c r="AC41" s="423"/>
      <c r="AD41" s="423"/>
      <c r="AE41" s="423"/>
      <c r="AF41" s="423"/>
      <c r="AG41" s="423"/>
      <c r="AH41" s="423"/>
      <c r="AI41" s="423"/>
      <c r="AJ41" s="423"/>
      <c r="AK41" s="423"/>
      <c r="AL41" s="212"/>
      <c r="AM41" s="424" t="str">
        <f t="shared" si="0"/>
        <v/>
      </c>
      <c r="AN41" s="424"/>
      <c r="AO41" s="423"/>
      <c r="AP41" s="423"/>
      <c r="AQ41" s="423"/>
      <c r="AR41" s="423"/>
      <c r="AS41" s="423"/>
      <c r="AT41" s="423"/>
      <c r="AU41" s="423"/>
      <c r="AV41" s="423"/>
      <c r="AW41" s="423"/>
      <c r="AX41" s="423"/>
      <c r="AY41" s="423"/>
      <c r="AZ41" s="423"/>
      <c r="BA41" s="423"/>
      <c r="BB41" s="423"/>
      <c r="BC41" s="423"/>
      <c r="BD41" s="212"/>
      <c r="BE41" s="424" t="str">
        <f t="shared" si="1"/>
        <v/>
      </c>
      <c r="BF41" s="424"/>
      <c r="BG41" s="423"/>
      <c r="BH41" s="423"/>
      <c r="BI41" s="423"/>
      <c r="BJ41" s="423"/>
      <c r="BK41" s="423"/>
      <c r="BL41" s="423"/>
      <c r="BM41" s="423"/>
      <c r="BN41" s="423"/>
      <c r="BO41" s="423"/>
      <c r="BP41" s="423"/>
      <c r="BQ41" s="423"/>
      <c r="BR41" s="423"/>
      <c r="BS41" s="423"/>
      <c r="BT41" s="423"/>
      <c r="BU41" s="423"/>
      <c r="BV41" s="212"/>
      <c r="BW41" s="424">
        <f t="shared" si="2"/>
        <v>20</v>
      </c>
      <c r="BX41" s="424"/>
      <c r="BY41" s="423" t="str">
        <f>IF('各会計、関係団体の財政状況及び健全化判断比率'!B75="","",'各会計、関係団体の財政状況及び健全化判断比率'!B75)</f>
        <v>長野県市町村総合事務組合（一般会計）</v>
      </c>
      <c r="BZ41" s="423"/>
      <c r="CA41" s="423"/>
      <c r="CB41" s="423"/>
      <c r="CC41" s="423"/>
      <c r="CD41" s="423"/>
      <c r="CE41" s="423"/>
      <c r="CF41" s="423"/>
      <c r="CG41" s="423"/>
      <c r="CH41" s="423"/>
      <c r="CI41" s="423"/>
      <c r="CJ41" s="423"/>
      <c r="CK41" s="423"/>
      <c r="CL41" s="423"/>
      <c r="CM41" s="423"/>
      <c r="CN41" s="212"/>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9"/>
      <c r="DG41" s="425" t="str">
        <f>IF('各会計、関係団体の財政状況及び健全化判断比率'!BR14="","",'各会計、関係団体の財政状況及び健全化判断比率'!BR14)</f>
        <v/>
      </c>
      <c r="DH41" s="425"/>
      <c r="DI41" s="216"/>
      <c r="DJ41" s="184"/>
      <c r="DK41" s="184"/>
      <c r="DL41" s="184"/>
      <c r="DM41" s="184"/>
      <c r="DN41" s="184"/>
      <c r="DO41" s="184"/>
    </row>
    <row r="42" spans="1:119" ht="32.25" customHeight="1" x14ac:dyDescent="0.15">
      <c r="A42" s="184"/>
      <c r="B42" s="211"/>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2"/>
      <c r="U42" s="424" t="str">
        <f t="shared" si="4"/>
        <v/>
      </c>
      <c r="V42" s="424"/>
      <c r="W42" s="423"/>
      <c r="X42" s="423"/>
      <c r="Y42" s="423"/>
      <c r="Z42" s="423"/>
      <c r="AA42" s="423"/>
      <c r="AB42" s="423"/>
      <c r="AC42" s="423"/>
      <c r="AD42" s="423"/>
      <c r="AE42" s="423"/>
      <c r="AF42" s="423"/>
      <c r="AG42" s="423"/>
      <c r="AH42" s="423"/>
      <c r="AI42" s="423"/>
      <c r="AJ42" s="423"/>
      <c r="AK42" s="423"/>
      <c r="AL42" s="212"/>
      <c r="AM42" s="424" t="str">
        <f t="shared" si="0"/>
        <v/>
      </c>
      <c r="AN42" s="424"/>
      <c r="AO42" s="423"/>
      <c r="AP42" s="423"/>
      <c r="AQ42" s="423"/>
      <c r="AR42" s="423"/>
      <c r="AS42" s="423"/>
      <c r="AT42" s="423"/>
      <c r="AU42" s="423"/>
      <c r="AV42" s="423"/>
      <c r="AW42" s="423"/>
      <c r="AX42" s="423"/>
      <c r="AY42" s="423"/>
      <c r="AZ42" s="423"/>
      <c r="BA42" s="423"/>
      <c r="BB42" s="423"/>
      <c r="BC42" s="423"/>
      <c r="BD42" s="212"/>
      <c r="BE42" s="424" t="str">
        <f t="shared" si="1"/>
        <v/>
      </c>
      <c r="BF42" s="424"/>
      <c r="BG42" s="423"/>
      <c r="BH42" s="423"/>
      <c r="BI42" s="423"/>
      <c r="BJ42" s="423"/>
      <c r="BK42" s="423"/>
      <c r="BL42" s="423"/>
      <c r="BM42" s="423"/>
      <c r="BN42" s="423"/>
      <c r="BO42" s="423"/>
      <c r="BP42" s="423"/>
      <c r="BQ42" s="423"/>
      <c r="BR42" s="423"/>
      <c r="BS42" s="423"/>
      <c r="BT42" s="423"/>
      <c r="BU42" s="423"/>
      <c r="BV42" s="212"/>
      <c r="BW42" s="424">
        <f t="shared" si="2"/>
        <v>21</v>
      </c>
      <c r="BX42" s="424"/>
      <c r="BY42" s="423" t="str">
        <f>IF('各会計、関係団体の財政状況及び健全化判断比率'!B76="","",'各会計、関係団体の財政状況及び健全化判断比率'!B76)</f>
        <v>長野県市町村総合事務組合（非常勤職員公務災害補償特別会計）</v>
      </c>
      <c r="BZ42" s="423"/>
      <c r="CA42" s="423"/>
      <c r="CB42" s="423"/>
      <c r="CC42" s="423"/>
      <c r="CD42" s="423"/>
      <c r="CE42" s="423"/>
      <c r="CF42" s="423"/>
      <c r="CG42" s="423"/>
      <c r="CH42" s="423"/>
      <c r="CI42" s="423"/>
      <c r="CJ42" s="423"/>
      <c r="CK42" s="423"/>
      <c r="CL42" s="423"/>
      <c r="CM42" s="423"/>
      <c r="CN42" s="212"/>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9"/>
      <c r="DG42" s="425" t="str">
        <f>IF('各会計、関係団体の財政状況及び健全化判断比率'!BR15="","",'各会計、関係団体の財政状況及び健全化判断比率'!BR15)</f>
        <v/>
      </c>
      <c r="DH42" s="425"/>
      <c r="DI42" s="216"/>
      <c r="DJ42" s="184"/>
      <c r="DK42" s="184"/>
      <c r="DL42" s="184"/>
      <c r="DM42" s="184"/>
      <c r="DN42" s="184"/>
      <c r="DO42" s="184"/>
    </row>
    <row r="43" spans="1:119" ht="32.25" customHeight="1" x14ac:dyDescent="0.15">
      <c r="A43" s="184"/>
      <c r="B43" s="211"/>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2"/>
      <c r="U43" s="424" t="str">
        <f t="shared" si="4"/>
        <v/>
      </c>
      <c r="V43" s="424"/>
      <c r="W43" s="423"/>
      <c r="X43" s="423"/>
      <c r="Y43" s="423"/>
      <c r="Z43" s="423"/>
      <c r="AA43" s="423"/>
      <c r="AB43" s="423"/>
      <c r="AC43" s="423"/>
      <c r="AD43" s="423"/>
      <c r="AE43" s="423"/>
      <c r="AF43" s="423"/>
      <c r="AG43" s="423"/>
      <c r="AH43" s="423"/>
      <c r="AI43" s="423"/>
      <c r="AJ43" s="423"/>
      <c r="AK43" s="423"/>
      <c r="AL43" s="212"/>
      <c r="AM43" s="424" t="str">
        <f t="shared" si="0"/>
        <v/>
      </c>
      <c r="AN43" s="424"/>
      <c r="AO43" s="423"/>
      <c r="AP43" s="423"/>
      <c r="AQ43" s="423"/>
      <c r="AR43" s="423"/>
      <c r="AS43" s="423"/>
      <c r="AT43" s="423"/>
      <c r="AU43" s="423"/>
      <c r="AV43" s="423"/>
      <c r="AW43" s="423"/>
      <c r="AX43" s="423"/>
      <c r="AY43" s="423"/>
      <c r="AZ43" s="423"/>
      <c r="BA43" s="423"/>
      <c r="BB43" s="423"/>
      <c r="BC43" s="423"/>
      <c r="BD43" s="212"/>
      <c r="BE43" s="424" t="str">
        <f t="shared" si="1"/>
        <v/>
      </c>
      <c r="BF43" s="424"/>
      <c r="BG43" s="423"/>
      <c r="BH43" s="423"/>
      <c r="BI43" s="423"/>
      <c r="BJ43" s="423"/>
      <c r="BK43" s="423"/>
      <c r="BL43" s="423"/>
      <c r="BM43" s="423"/>
      <c r="BN43" s="423"/>
      <c r="BO43" s="423"/>
      <c r="BP43" s="423"/>
      <c r="BQ43" s="423"/>
      <c r="BR43" s="423"/>
      <c r="BS43" s="423"/>
      <c r="BT43" s="423"/>
      <c r="BU43" s="423"/>
      <c r="BV43" s="212"/>
      <c r="BW43" s="424">
        <f t="shared" si="2"/>
        <v>22</v>
      </c>
      <c r="BX43" s="424"/>
      <c r="BY43" s="423" t="str">
        <f>IF('各会計、関係団体の財政状況及び健全化判断比率'!B77="","",'各会計、関係団体の財政状況及び健全化判断比率'!B77)</f>
        <v>長野県後期高齢者医療広域連合（一般会計）</v>
      </c>
      <c r="BZ43" s="423"/>
      <c r="CA43" s="423"/>
      <c r="CB43" s="423"/>
      <c r="CC43" s="423"/>
      <c r="CD43" s="423"/>
      <c r="CE43" s="423"/>
      <c r="CF43" s="423"/>
      <c r="CG43" s="423"/>
      <c r="CH43" s="423"/>
      <c r="CI43" s="423"/>
      <c r="CJ43" s="423"/>
      <c r="CK43" s="423"/>
      <c r="CL43" s="423"/>
      <c r="CM43" s="423"/>
      <c r="CN43" s="212"/>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9"/>
      <c r="DG43" s="425" t="str">
        <f>IF('各会計、関係団体の財政状況及び健全化判断比率'!BR16="","",'各会計、関係団体の財政状況及び健全化判断比率'!BR16)</f>
        <v/>
      </c>
      <c r="DH43" s="42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209</v>
      </c>
      <c r="C46" s="184"/>
      <c r="D46" s="184"/>
      <c r="E46" s="184" t="s">
        <v>210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213</v>
      </c>
    </row>
    <row r="50" spans="5:5" x14ac:dyDescent="0.15">
      <c r="E50" s="186" t="s">
        <v>214</v>
      </c>
    </row>
    <row r="51" spans="5:5" x14ac:dyDescent="0.15">
      <c r="E51" s="186" t="s">
        <v>215</v>
      </c>
    </row>
    <row r="52" spans="5:5" x14ac:dyDescent="0.15">
      <c r="E52" s="186"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ohZmhnIROnD6AkgcGA+jKnuO6oJxiuppOoeCHvEPwX2c4k6f7vdB8Oy+OpCe++lthcA0s2/v580kJXKpdy6ZA==" saltValue="ZV3LStujCI2czS5nhIHt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5" t="s">
        <v>582</v>
      </c>
      <c r="D34" s="1245"/>
      <c r="E34" s="1246"/>
      <c r="F34" s="32">
        <v>7.83</v>
      </c>
      <c r="G34" s="33">
        <v>7.94</v>
      </c>
      <c r="H34" s="33">
        <v>8.7100000000000009</v>
      </c>
      <c r="I34" s="33">
        <v>8.89</v>
      </c>
      <c r="J34" s="34">
        <v>8.27</v>
      </c>
      <c r="K34" s="22"/>
      <c r="L34" s="22"/>
      <c r="M34" s="22"/>
      <c r="N34" s="22"/>
      <c r="O34" s="22"/>
      <c r="P34" s="22"/>
    </row>
    <row r="35" spans="1:16" ht="39" customHeight="1" x14ac:dyDescent="0.15">
      <c r="A35" s="22"/>
      <c r="B35" s="35"/>
      <c r="C35" s="1239" t="s">
        <v>583</v>
      </c>
      <c r="D35" s="1240"/>
      <c r="E35" s="1241"/>
      <c r="F35" s="36">
        <v>5.09</v>
      </c>
      <c r="G35" s="37">
        <v>9.58</v>
      </c>
      <c r="H35" s="37">
        <v>7.05</v>
      </c>
      <c r="I35" s="37">
        <v>6.41</v>
      </c>
      <c r="J35" s="38">
        <v>6.85</v>
      </c>
      <c r="K35" s="22"/>
      <c r="L35" s="22"/>
      <c r="M35" s="22"/>
      <c r="N35" s="22"/>
      <c r="O35" s="22"/>
      <c r="P35" s="22"/>
    </row>
    <row r="36" spans="1:16" ht="39" customHeight="1" x14ac:dyDescent="0.15">
      <c r="A36" s="22"/>
      <c r="B36" s="35"/>
      <c r="C36" s="1239" t="s">
        <v>584</v>
      </c>
      <c r="D36" s="1240"/>
      <c r="E36" s="1241"/>
      <c r="F36" s="36">
        <v>1.06</v>
      </c>
      <c r="G36" s="37">
        <v>0.95</v>
      </c>
      <c r="H36" s="37">
        <v>1.33</v>
      </c>
      <c r="I36" s="37">
        <v>1.23</v>
      </c>
      <c r="J36" s="38">
        <v>1.79</v>
      </c>
      <c r="K36" s="22"/>
      <c r="L36" s="22"/>
      <c r="M36" s="22"/>
      <c r="N36" s="22"/>
      <c r="O36" s="22"/>
      <c r="P36" s="22"/>
    </row>
    <row r="37" spans="1:16" ht="39" customHeight="1" x14ac:dyDescent="0.15">
      <c r="A37" s="22"/>
      <c r="B37" s="35"/>
      <c r="C37" s="1239" t="s">
        <v>585</v>
      </c>
      <c r="D37" s="1240"/>
      <c r="E37" s="1241"/>
      <c r="F37" s="36">
        <v>1.05</v>
      </c>
      <c r="G37" s="37">
        <v>0.28999999999999998</v>
      </c>
      <c r="H37" s="37">
        <v>0.22</v>
      </c>
      <c r="I37" s="37">
        <v>0.59</v>
      </c>
      <c r="J37" s="38">
        <v>0.61</v>
      </c>
      <c r="K37" s="22"/>
      <c r="L37" s="22"/>
      <c r="M37" s="22"/>
      <c r="N37" s="22"/>
      <c r="O37" s="22"/>
      <c r="P37" s="22"/>
    </row>
    <row r="38" spans="1:16" ht="39" customHeight="1" x14ac:dyDescent="0.15">
      <c r="A38" s="22"/>
      <c r="B38" s="35"/>
      <c r="C38" s="1239" t="s">
        <v>586</v>
      </c>
      <c r="D38" s="1240"/>
      <c r="E38" s="1241"/>
      <c r="F38" s="36">
        <v>0.02</v>
      </c>
      <c r="G38" s="37">
        <v>1.3</v>
      </c>
      <c r="H38" s="37">
        <v>0.36</v>
      </c>
      <c r="I38" s="37">
        <v>0.64</v>
      </c>
      <c r="J38" s="38">
        <v>0.28999999999999998</v>
      </c>
      <c r="K38" s="22"/>
      <c r="L38" s="22"/>
      <c r="M38" s="22"/>
      <c r="N38" s="22"/>
      <c r="O38" s="22"/>
      <c r="P38" s="22"/>
    </row>
    <row r="39" spans="1:16" ht="39" customHeight="1" x14ac:dyDescent="0.15">
      <c r="A39" s="22"/>
      <c r="B39" s="35"/>
      <c r="C39" s="1239" t="s">
        <v>587</v>
      </c>
      <c r="D39" s="1240"/>
      <c r="E39" s="1241"/>
      <c r="F39" s="36">
        <v>2.68</v>
      </c>
      <c r="G39" s="37">
        <v>1.99</v>
      </c>
      <c r="H39" s="37">
        <v>1.95</v>
      </c>
      <c r="I39" s="37">
        <v>0.23</v>
      </c>
      <c r="J39" s="38">
        <v>0.23</v>
      </c>
      <c r="K39" s="22"/>
      <c r="L39" s="22"/>
      <c r="M39" s="22"/>
      <c r="N39" s="22"/>
      <c r="O39" s="22"/>
      <c r="P39" s="22"/>
    </row>
    <row r="40" spans="1:16" ht="39" customHeight="1" x14ac:dyDescent="0.15">
      <c r="A40" s="22"/>
      <c r="B40" s="35"/>
      <c r="C40" s="1239" t="s">
        <v>588</v>
      </c>
      <c r="D40" s="1240"/>
      <c r="E40" s="1241"/>
      <c r="F40" s="36">
        <v>0.11</v>
      </c>
      <c r="G40" s="37">
        <v>0.17</v>
      </c>
      <c r="H40" s="37">
        <v>0.25</v>
      </c>
      <c r="I40" s="37">
        <v>0.12</v>
      </c>
      <c r="J40" s="38">
        <v>0.12</v>
      </c>
      <c r="K40" s="22"/>
      <c r="L40" s="22"/>
      <c r="M40" s="22"/>
      <c r="N40" s="22"/>
      <c r="O40" s="22"/>
      <c r="P40" s="22"/>
    </row>
    <row r="41" spans="1:16" ht="39" customHeight="1" x14ac:dyDescent="0.15">
      <c r="A41" s="22"/>
      <c r="B41" s="35"/>
      <c r="C41" s="1239" t="s">
        <v>589</v>
      </c>
      <c r="D41" s="1240"/>
      <c r="E41" s="1241"/>
      <c r="F41" s="36">
        <v>0.14000000000000001</v>
      </c>
      <c r="G41" s="37">
        <v>0.13</v>
      </c>
      <c r="H41" s="37">
        <v>0.15</v>
      </c>
      <c r="I41" s="37">
        <v>0.15</v>
      </c>
      <c r="J41" s="38">
        <v>0.1</v>
      </c>
      <c r="K41" s="22"/>
      <c r="L41" s="22"/>
      <c r="M41" s="22"/>
      <c r="N41" s="22"/>
      <c r="O41" s="22"/>
      <c r="P41" s="22"/>
    </row>
    <row r="42" spans="1:16" ht="39" customHeight="1" x14ac:dyDescent="0.15">
      <c r="A42" s="22"/>
      <c r="B42" s="39"/>
      <c r="C42" s="1239" t="s">
        <v>590</v>
      </c>
      <c r="D42" s="1240"/>
      <c r="E42" s="1241"/>
      <c r="F42" s="36" t="s">
        <v>535</v>
      </c>
      <c r="G42" s="37" t="s">
        <v>591</v>
      </c>
      <c r="H42" s="37" t="s">
        <v>591</v>
      </c>
      <c r="I42" s="37" t="s">
        <v>535</v>
      </c>
      <c r="J42" s="38" t="s">
        <v>535</v>
      </c>
      <c r="K42" s="22"/>
      <c r="L42" s="22"/>
      <c r="M42" s="22"/>
      <c r="N42" s="22"/>
      <c r="O42" s="22"/>
      <c r="P42" s="22"/>
    </row>
    <row r="43" spans="1:16" ht="39" customHeight="1" thickBot="1" x14ac:dyDescent="0.2">
      <c r="A43" s="22"/>
      <c r="B43" s="40"/>
      <c r="C43" s="1242" t="s">
        <v>592</v>
      </c>
      <c r="D43" s="1243"/>
      <c r="E43" s="1244"/>
      <c r="F43" s="41">
        <v>0.08</v>
      </c>
      <c r="G43" s="42">
        <v>0.06</v>
      </c>
      <c r="H43" s="42">
        <v>0.05</v>
      </c>
      <c r="I43" s="42">
        <v>0.09</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RzkA7L5ioxwTSBQHgvd6As1AdndBICptjfoAuTkdccLhLco6ySLYQLyQ1if57SD8TGQcSkYOzvG0/W/+e8BA==" saltValue="Nuz3XeQ6Q2dV77/Thz8n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667</v>
      </c>
      <c r="L45" s="60">
        <v>667</v>
      </c>
      <c r="M45" s="60">
        <v>694</v>
      </c>
      <c r="N45" s="60">
        <v>711</v>
      </c>
      <c r="O45" s="61">
        <v>673</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535</v>
      </c>
      <c r="L46" s="64" t="s">
        <v>535</v>
      </c>
      <c r="M46" s="64" t="s">
        <v>535</v>
      </c>
      <c r="N46" s="64" t="s">
        <v>535</v>
      </c>
      <c r="O46" s="65" t="s">
        <v>535</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535</v>
      </c>
      <c r="L47" s="64" t="s">
        <v>535</v>
      </c>
      <c r="M47" s="64" t="s">
        <v>535</v>
      </c>
      <c r="N47" s="64" t="s">
        <v>535</v>
      </c>
      <c r="O47" s="65" t="s">
        <v>535</v>
      </c>
      <c r="P47" s="48"/>
      <c r="Q47" s="48"/>
      <c r="R47" s="48"/>
      <c r="S47" s="48"/>
      <c r="T47" s="48"/>
      <c r="U47" s="48"/>
    </row>
    <row r="48" spans="1:21" ht="30.75" customHeight="1" x14ac:dyDescent="0.15">
      <c r="A48" s="48"/>
      <c r="B48" s="1267"/>
      <c r="C48" s="1268"/>
      <c r="D48" s="62"/>
      <c r="E48" s="1249" t="s">
        <v>15</v>
      </c>
      <c r="F48" s="1249"/>
      <c r="G48" s="1249"/>
      <c r="H48" s="1249"/>
      <c r="I48" s="1249"/>
      <c r="J48" s="1250"/>
      <c r="K48" s="63">
        <v>683</v>
      </c>
      <c r="L48" s="64">
        <v>679</v>
      </c>
      <c r="M48" s="64">
        <v>683</v>
      </c>
      <c r="N48" s="64">
        <v>677</v>
      </c>
      <c r="O48" s="65">
        <v>654</v>
      </c>
      <c r="P48" s="48"/>
      <c r="Q48" s="48"/>
      <c r="R48" s="48"/>
      <c r="S48" s="48"/>
      <c r="T48" s="48"/>
      <c r="U48" s="48"/>
    </row>
    <row r="49" spans="1:21" ht="30.75" customHeight="1" x14ac:dyDescent="0.15">
      <c r="A49" s="48"/>
      <c r="B49" s="1267"/>
      <c r="C49" s="1268"/>
      <c r="D49" s="62"/>
      <c r="E49" s="1249" t="s">
        <v>16</v>
      </c>
      <c r="F49" s="1249"/>
      <c r="G49" s="1249"/>
      <c r="H49" s="1249"/>
      <c r="I49" s="1249"/>
      <c r="J49" s="1250"/>
      <c r="K49" s="63">
        <v>40</v>
      </c>
      <c r="L49" s="64">
        <v>49</v>
      </c>
      <c r="M49" s="64">
        <v>48</v>
      </c>
      <c r="N49" s="64">
        <v>45</v>
      </c>
      <c r="O49" s="65">
        <v>41</v>
      </c>
      <c r="P49" s="48"/>
      <c r="Q49" s="48"/>
      <c r="R49" s="48"/>
      <c r="S49" s="48"/>
      <c r="T49" s="48"/>
      <c r="U49" s="48"/>
    </row>
    <row r="50" spans="1:21" ht="30.75" customHeight="1" x14ac:dyDescent="0.15">
      <c r="A50" s="48"/>
      <c r="B50" s="1267"/>
      <c r="C50" s="1268"/>
      <c r="D50" s="62"/>
      <c r="E50" s="1249" t="s">
        <v>17</v>
      </c>
      <c r="F50" s="1249"/>
      <c r="G50" s="1249"/>
      <c r="H50" s="1249"/>
      <c r="I50" s="1249"/>
      <c r="J50" s="1250"/>
      <c r="K50" s="63">
        <v>19</v>
      </c>
      <c r="L50" s="64">
        <v>13</v>
      </c>
      <c r="M50" s="64">
        <v>11</v>
      </c>
      <c r="N50" s="64">
        <v>11</v>
      </c>
      <c r="O50" s="65">
        <v>9</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535</v>
      </c>
      <c r="L51" s="64" t="s">
        <v>535</v>
      </c>
      <c r="M51" s="64" t="s">
        <v>535</v>
      </c>
      <c r="N51" s="64" t="s">
        <v>535</v>
      </c>
      <c r="O51" s="65" t="s">
        <v>535</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1018</v>
      </c>
      <c r="L52" s="64">
        <v>1012</v>
      </c>
      <c r="M52" s="64">
        <v>995</v>
      </c>
      <c r="N52" s="64">
        <v>1012</v>
      </c>
      <c r="O52" s="65">
        <v>974</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391</v>
      </c>
      <c r="L53" s="69">
        <v>396</v>
      </c>
      <c r="M53" s="69">
        <v>441</v>
      </c>
      <c r="N53" s="69">
        <v>432</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614</v>
      </c>
      <c r="L57" s="83" t="s">
        <v>615</v>
      </c>
      <c r="M57" s="83" t="s">
        <v>615</v>
      </c>
      <c r="N57" s="83" t="s">
        <v>615</v>
      </c>
      <c r="O57" s="384" t="s">
        <v>614</v>
      </c>
    </row>
    <row r="58" spans="1:21" ht="31.5" customHeight="1" thickBot="1" x14ac:dyDescent="0.2">
      <c r="B58" s="1257"/>
      <c r="C58" s="1258"/>
      <c r="D58" s="1262" t="s">
        <v>27</v>
      </c>
      <c r="E58" s="1263"/>
      <c r="F58" s="1263"/>
      <c r="G58" s="1263"/>
      <c r="H58" s="1263"/>
      <c r="I58" s="1263"/>
      <c r="J58" s="1264"/>
      <c r="K58" s="84" t="s">
        <v>614</v>
      </c>
      <c r="L58" s="85" t="s">
        <v>614</v>
      </c>
      <c r="M58" s="85" t="s">
        <v>614</v>
      </c>
      <c r="N58" s="85" t="s">
        <v>614</v>
      </c>
      <c r="O58" s="86" t="s">
        <v>614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RtlKRTup9i/XP3dMHJOqev4G2cxwk/9N4Qx6+hQPc8JbhHNhtcbGCeXWhTQm+NCjLiKi0JU4/MGb7paiw7gQ==" saltValue="KhJ61ga1IAHDJI9OpNij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576</v>
      </c>
      <c r="J40" s="98" t="s">
        <v>577</v>
      </c>
      <c r="K40" s="98" t="s">
        <v>578</v>
      </c>
      <c r="L40" s="98" t="s">
        <v>579</v>
      </c>
      <c r="M40" s="99" t="s">
        <v>580</v>
      </c>
    </row>
    <row r="41" spans="2:13" ht="27.75" customHeight="1" x14ac:dyDescent="0.15">
      <c r="B41" s="1285" t="s">
        <v>30</v>
      </c>
      <c r="C41" s="1286"/>
      <c r="D41" s="100"/>
      <c r="E41" s="1287" t="s">
        <v>31</v>
      </c>
      <c r="F41" s="1287"/>
      <c r="G41" s="1287"/>
      <c r="H41" s="1288"/>
      <c r="I41" s="101">
        <v>7204</v>
      </c>
      <c r="J41" s="102">
        <v>7492</v>
      </c>
      <c r="K41" s="102">
        <v>7459</v>
      </c>
      <c r="L41" s="102">
        <v>7356</v>
      </c>
      <c r="M41" s="103">
        <v>7243</v>
      </c>
    </row>
    <row r="42" spans="2:13" ht="27.75" customHeight="1" x14ac:dyDescent="0.15">
      <c r="B42" s="1275"/>
      <c r="C42" s="1276"/>
      <c r="D42" s="104"/>
      <c r="E42" s="1279" t="s">
        <v>32</v>
      </c>
      <c r="F42" s="1279"/>
      <c r="G42" s="1279"/>
      <c r="H42" s="1280"/>
      <c r="I42" s="105">
        <v>92</v>
      </c>
      <c r="J42" s="106">
        <v>76</v>
      </c>
      <c r="K42" s="106">
        <v>60</v>
      </c>
      <c r="L42" s="106">
        <v>49</v>
      </c>
      <c r="M42" s="107">
        <v>39</v>
      </c>
    </row>
    <row r="43" spans="2:13" ht="27.75" customHeight="1" x14ac:dyDescent="0.15">
      <c r="B43" s="1275"/>
      <c r="C43" s="1276"/>
      <c r="D43" s="104"/>
      <c r="E43" s="1279" t="s">
        <v>33</v>
      </c>
      <c r="F43" s="1279"/>
      <c r="G43" s="1279"/>
      <c r="H43" s="1280"/>
      <c r="I43" s="105">
        <v>8288</v>
      </c>
      <c r="J43" s="106">
        <v>8039</v>
      </c>
      <c r="K43" s="106">
        <v>7467</v>
      </c>
      <c r="L43" s="106">
        <v>7075</v>
      </c>
      <c r="M43" s="107">
        <v>6586</v>
      </c>
    </row>
    <row r="44" spans="2:13" ht="27.75" customHeight="1" x14ac:dyDescent="0.15">
      <c r="B44" s="1275"/>
      <c r="C44" s="1276"/>
      <c r="D44" s="104"/>
      <c r="E44" s="1279" t="s">
        <v>34</v>
      </c>
      <c r="F44" s="1279"/>
      <c r="G44" s="1279"/>
      <c r="H44" s="1280"/>
      <c r="I44" s="105">
        <v>248</v>
      </c>
      <c r="J44" s="106">
        <v>238</v>
      </c>
      <c r="K44" s="106">
        <v>222</v>
      </c>
      <c r="L44" s="106">
        <v>309</v>
      </c>
      <c r="M44" s="107">
        <v>783</v>
      </c>
    </row>
    <row r="45" spans="2:13" ht="27.75" customHeight="1" x14ac:dyDescent="0.15">
      <c r="B45" s="1275"/>
      <c r="C45" s="1276"/>
      <c r="D45" s="104"/>
      <c r="E45" s="1279" t="s">
        <v>35</v>
      </c>
      <c r="F45" s="1279"/>
      <c r="G45" s="1279"/>
      <c r="H45" s="1280"/>
      <c r="I45" s="105">
        <v>1696</v>
      </c>
      <c r="J45" s="106">
        <v>1600</v>
      </c>
      <c r="K45" s="106">
        <v>1476</v>
      </c>
      <c r="L45" s="106">
        <v>1262</v>
      </c>
      <c r="M45" s="107">
        <v>1137</v>
      </c>
    </row>
    <row r="46" spans="2:13" ht="27.75" customHeight="1" x14ac:dyDescent="0.15">
      <c r="B46" s="1275"/>
      <c r="C46" s="1276"/>
      <c r="D46" s="108"/>
      <c r="E46" s="1279" t="s">
        <v>36</v>
      </c>
      <c r="F46" s="1279"/>
      <c r="G46" s="1279"/>
      <c r="H46" s="1280"/>
      <c r="I46" s="105">
        <v>365</v>
      </c>
      <c r="J46" s="106">
        <v>206</v>
      </c>
      <c r="K46" s="106">
        <v>127</v>
      </c>
      <c r="L46" s="106">
        <v>94</v>
      </c>
      <c r="M46" s="107">
        <v>71</v>
      </c>
    </row>
    <row r="47" spans="2:13" ht="27.75" customHeight="1" x14ac:dyDescent="0.15">
      <c r="B47" s="1275"/>
      <c r="C47" s="1276"/>
      <c r="D47" s="109"/>
      <c r="E47" s="1289" t="s">
        <v>37</v>
      </c>
      <c r="F47" s="1290"/>
      <c r="G47" s="1290"/>
      <c r="H47" s="1291"/>
      <c r="I47" s="105" t="s">
        <v>535</v>
      </c>
      <c r="J47" s="106" t="s">
        <v>535</v>
      </c>
      <c r="K47" s="106" t="s">
        <v>535</v>
      </c>
      <c r="L47" s="106" t="s">
        <v>535</v>
      </c>
      <c r="M47" s="107" t="s">
        <v>535</v>
      </c>
    </row>
    <row r="48" spans="2:13" ht="27.75" customHeight="1" x14ac:dyDescent="0.15">
      <c r="B48" s="1275"/>
      <c r="C48" s="1276"/>
      <c r="D48" s="104"/>
      <c r="E48" s="1279" t="s">
        <v>38</v>
      </c>
      <c r="F48" s="1279"/>
      <c r="G48" s="1279"/>
      <c r="H48" s="1280"/>
      <c r="I48" s="105" t="s">
        <v>535</v>
      </c>
      <c r="J48" s="106" t="s">
        <v>535</v>
      </c>
      <c r="K48" s="106" t="s">
        <v>535</v>
      </c>
      <c r="L48" s="106" t="s">
        <v>535</v>
      </c>
      <c r="M48" s="107" t="s">
        <v>535</v>
      </c>
    </row>
    <row r="49" spans="2:13" ht="27.75" customHeight="1" x14ac:dyDescent="0.15">
      <c r="B49" s="1277"/>
      <c r="C49" s="1278"/>
      <c r="D49" s="104"/>
      <c r="E49" s="1279" t="s">
        <v>39</v>
      </c>
      <c r="F49" s="1279"/>
      <c r="G49" s="1279"/>
      <c r="H49" s="1280"/>
      <c r="I49" s="105" t="s">
        <v>535</v>
      </c>
      <c r="J49" s="106" t="s">
        <v>535</v>
      </c>
      <c r="K49" s="106" t="s">
        <v>535</v>
      </c>
      <c r="L49" s="106" t="s">
        <v>535</v>
      </c>
      <c r="M49" s="107" t="s">
        <v>535</v>
      </c>
    </row>
    <row r="50" spans="2:13" ht="27.75" customHeight="1" x14ac:dyDescent="0.15">
      <c r="B50" s="1273" t="s">
        <v>40</v>
      </c>
      <c r="C50" s="1274"/>
      <c r="D50" s="110"/>
      <c r="E50" s="1279" t="s">
        <v>41</v>
      </c>
      <c r="F50" s="1279"/>
      <c r="G50" s="1279"/>
      <c r="H50" s="1280"/>
      <c r="I50" s="105">
        <v>3214</v>
      </c>
      <c r="J50" s="106">
        <v>3340</v>
      </c>
      <c r="K50" s="106">
        <v>3521</v>
      </c>
      <c r="L50" s="106">
        <v>3790</v>
      </c>
      <c r="M50" s="107">
        <v>3856</v>
      </c>
    </row>
    <row r="51" spans="2:13" ht="27.75" customHeight="1" x14ac:dyDescent="0.15">
      <c r="B51" s="1275"/>
      <c r="C51" s="1276"/>
      <c r="D51" s="104"/>
      <c r="E51" s="1279" t="s">
        <v>42</v>
      </c>
      <c r="F51" s="1279"/>
      <c r="G51" s="1279"/>
      <c r="H51" s="1280"/>
      <c r="I51" s="105">
        <v>1070</v>
      </c>
      <c r="J51" s="106">
        <v>1043</v>
      </c>
      <c r="K51" s="106">
        <v>1011</v>
      </c>
      <c r="L51" s="106">
        <v>934</v>
      </c>
      <c r="M51" s="107">
        <v>818</v>
      </c>
    </row>
    <row r="52" spans="2:13" ht="27.75" customHeight="1" x14ac:dyDescent="0.15">
      <c r="B52" s="1277"/>
      <c r="C52" s="1278"/>
      <c r="D52" s="104"/>
      <c r="E52" s="1279" t="s">
        <v>43</v>
      </c>
      <c r="F52" s="1279"/>
      <c r="G52" s="1279"/>
      <c r="H52" s="1280"/>
      <c r="I52" s="105">
        <v>11756</v>
      </c>
      <c r="J52" s="106">
        <v>11242</v>
      </c>
      <c r="K52" s="106">
        <v>11115</v>
      </c>
      <c r="L52" s="106">
        <v>10693</v>
      </c>
      <c r="M52" s="107">
        <v>10570</v>
      </c>
    </row>
    <row r="53" spans="2:13" ht="27.75" customHeight="1" thickBot="1" x14ac:dyDescent="0.2">
      <c r="B53" s="1281" t="s">
        <v>44</v>
      </c>
      <c r="C53" s="1282"/>
      <c r="D53" s="111"/>
      <c r="E53" s="1283" t="s">
        <v>45</v>
      </c>
      <c r="F53" s="1283"/>
      <c r="G53" s="1283"/>
      <c r="H53" s="1284"/>
      <c r="I53" s="112">
        <v>1854</v>
      </c>
      <c r="J53" s="113">
        <v>2026</v>
      </c>
      <c r="K53" s="113">
        <v>1165</v>
      </c>
      <c r="L53" s="113">
        <v>729</v>
      </c>
      <c r="M53" s="114">
        <v>614</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5NfI6pQuyCDijEwh3nP0LXJT9S95jxZxTBsIrZrYsL/pv9Dd1whz0MhthmhRfeGakwrgbaidcgTclTRBGVRw==" saltValue="xUWSGBh8bzmvb2yd9KZc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578</v>
      </c>
      <c r="G54" s="123" t="s">
        <v>579</v>
      </c>
      <c r="H54" s="124" t="s">
        <v>580</v>
      </c>
    </row>
    <row r="55" spans="2:8" ht="52.5" customHeight="1" x14ac:dyDescent="0.15">
      <c r="B55" s="125"/>
      <c r="C55" s="1300" t="s">
        <v>48</v>
      </c>
      <c r="D55" s="1300"/>
      <c r="E55" s="1301"/>
      <c r="F55" s="126">
        <v>1976</v>
      </c>
      <c r="G55" s="126">
        <v>2056</v>
      </c>
      <c r="H55" s="127">
        <v>2058</v>
      </c>
    </row>
    <row r="56" spans="2:8" ht="52.5" customHeight="1" x14ac:dyDescent="0.15">
      <c r="B56" s="128"/>
      <c r="C56" s="1302" t="s">
        <v>49</v>
      </c>
      <c r="D56" s="1302"/>
      <c r="E56" s="1303"/>
      <c r="F56" s="129">
        <v>134</v>
      </c>
      <c r="G56" s="129">
        <v>134</v>
      </c>
      <c r="H56" s="130">
        <v>134</v>
      </c>
    </row>
    <row r="57" spans="2:8" ht="53.25" customHeight="1" x14ac:dyDescent="0.15">
      <c r="B57" s="128"/>
      <c r="C57" s="1304" t="s">
        <v>50</v>
      </c>
      <c r="D57" s="1304"/>
      <c r="E57" s="1305"/>
      <c r="F57" s="131">
        <v>973</v>
      </c>
      <c r="G57" s="131">
        <v>1059</v>
      </c>
      <c r="H57" s="132">
        <v>1077</v>
      </c>
    </row>
    <row r="58" spans="2:8" ht="45.75" customHeight="1" x14ac:dyDescent="0.15">
      <c r="B58" s="133"/>
      <c r="C58" s="1292" t="s">
        <v>618</v>
      </c>
      <c r="D58" s="1293"/>
      <c r="E58" s="1294"/>
      <c r="F58" s="134">
        <v>267</v>
      </c>
      <c r="G58" s="134">
        <v>267</v>
      </c>
      <c r="H58" s="135">
        <v>267</v>
      </c>
    </row>
    <row r="59" spans="2:8" ht="45.75" customHeight="1" x14ac:dyDescent="0.15">
      <c r="B59" s="133"/>
      <c r="C59" s="1292" t="s">
        <v>619</v>
      </c>
      <c r="D59" s="1293"/>
      <c r="E59" s="1294"/>
      <c r="F59" s="134">
        <v>139</v>
      </c>
      <c r="G59" s="134">
        <v>139</v>
      </c>
      <c r="H59" s="135">
        <v>140</v>
      </c>
    </row>
    <row r="60" spans="2:8" ht="45.75" customHeight="1" x14ac:dyDescent="0.15">
      <c r="B60" s="133"/>
      <c r="C60" s="1292" t="s">
        <v>620</v>
      </c>
      <c r="D60" s="1293"/>
      <c r="E60" s="1294"/>
      <c r="F60" s="134">
        <v>101</v>
      </c>
      <c r="G60" s="134">
        <v>101</v>
      </c>
      <c r="H60" s="135">
        <v>111</v>
      </c>
    </row>
    <row r="61" spans="2:8" ht="45.75" customHeight="1" x14ac:dyDescent="0.15">
      <c r="B61" s="133"/>
      <c r="C61" s="1292" t="s">
        <v>621</v>
      </c>
      <c r="D61" s="1293"/>
      <c r="E61" s="1294"/>
      <c r="F61" s="134">
        <v>103</v>
      </c>
      <c r="G61" s="134">
        <v>107</v>
      </c>
      <c r="H61" s="135">
        <v>108</v>
      </c>
    </row>
    <row r="62" spans="2:8" ht="45.75" customHeight="1" thickBot="1" x14ac:dyDescent="0.2">
      <c r="B62" s="136"/>
      <c r="C62" s="1295" t="s">
        <v>622</v>
      </c>
      <c r="D62" s="1296"/>
      <c r="E62" s="1297"/>
      <c r="F62" s="137">
        <v>91</v>
      </c>
      <c r="G62" s="137">
        <v>95</v>
      </c>
      <c r="H62" s="138">
        <v>107</v>
      </c>
    </row>
    <row r="63" spans="2:8" ht="52.5" customHeight="1" thickBot="1" x14ac:dyDescent="0.2">
      <c r="B63" s="139"/>
      <c r="C63" s="1298" t="s">
        <v>51</v>
      </c>
      <c r="D63" s="1298"/>
      <c r="E63" s="1299"/>
      <c r="F63" s="140">
        <v>3083</v>
      </c>
      <c r="G63" s="140">
        <v>3249</v>
      </c>
      <c r="H63" s="141">
        <v>3270</v>
      </c>
    </row>
    <row r="64" spans="2:8" ht="15" customHeight="1" x14ac:dyDescent="0.15"/>
    <row r="65" ht="0" hidden="1" customHeight="1" x14ac:dyDescent="0.15"/>
    <row r="66" ht="0" hidden="1" customHeight="1" x14ac:dyDescent="0.15"/>
  </sheetData>
  <sheetProtection algorithmName="SHA-512" hashValue="WEpEDr9PnYK3pJvcUGPTmL2c2c/qOQa7CAFlEqmzZWlfKtTQmRKbjZY9IjgV+tkjScvwjft4o7zy5Aa0c1uU5g==" saltValue="mDBhs9odJ0vlZ/Hy/IcU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9"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0"/>
      <c r="DG10" s="290"/>
      <c r="DH10" s="290"/>
      <c r="DI10" s="290"/>
      <c r="DJ10" s="290"/>
      <c r="DK10" s="290"/>
      <c r="DL10" s="290"/>
      <c r="DM10" s="290"/>
      <c r="DN10" s="290"/>
      <c r="DO10" s="290"/>
      <c r="DP10" s="290"/>
      <c r="DQ10" s="290"/>
      <c r="DR10" s="290"/>
      <c r="DS10" s="290"/>
      <c r="DT10" s="290"/>
      <c r="DU10" s="290"/>
      <c r="DV10" s="290"/>
      <c r="DW10" s="290"/>
      <c r="EM10" s="289" t="s">
        <v>623</v>
      </c>
    </row>
    <row r="11" spans="1:143" s="289"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0"/>
      <c r="DG12" s="290"/>
      <c r="DH12" s="290"/>
      <c r="DI12" s="290"/>
      <c r="DJ12" s="290"/>
      <c r="DK12" s="290"/>
      <c r="DL12" s="290"/>
      <c r="DM12" s="290"/>
      <c r="DN12" s="290"/>
      <c r="DO12" s="290"/>
      <c r="DP12" s="290"/>
      <c r="DQ12" s="290"/>
      <c r="DR12" s="290"/>
      <c r="DS12" s="290"/>
      <c r="DT12" s="290"/>
      <c r="DU12" s="290"/>
      <c r="DV12" s="290"/>
      <c r="DW12" s="290"/>
      <c r="EM12" s="289" t="s">
        <v>623</v>
      </c>
    </row>
    <row r="13" spans="1:143" s="289"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636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626</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576</v>
      </c>
      <c r="BQ50" s="1320"/>
      <c r="BR50" s="1320"/>
      <c r="BS50" s="1320"/>
      <c r="BT50" s="1320"/>
      <c r="BU50" s="1320"/>
      <c r="BV50" s="1320"/>
      <c r="BW50" s="1320"/>
      <c r="BX50" s="1320" t="s">
        <v>577</v>
      </c>
      <c r="BY50" s="1320"/>
      <c r="BZ50" s="1320"/>
      <c r="CA50" s="1320"/>
      <c r="CB50" s="1320"/>
      <c r="CC50" s="1320"/>
      <c r="CD50" s="1320"/>
      <c r="CE50" s="1320"/>
      <c r="CF50" s="1320" t="s">
        <v>578</v>
      </c>
      <c r="CG50" s="1320"/>
      <c r="CH50" s="1320"/>
      <c r="CI50" s="1320"/>
      <c r="CJ50" s="1320"/>
      <c r="CK50" s="1320"/>
      <c r="CL50" s="1320"/>
      <c r="CM50" s="1320"/>
      <c r="CN50" s="1320" t="s">
        <v>579</v>
      </c>
      <c r="CO50" s="1320"/>
      <c r="CP50" s="1320"/>
      <c r="CQ50" s="1320"/>
      <c r="CR50" s="1320"/>
      <c r="CS50" s="1320"/>
      <c r="CT50" s="1320"/>
      <c r="CU50" s="1320"/>
      <c r="CV50" s="1320" t="s">
        <v>580</v>
      </c>
      <c r="CW50" s="1320"/>
      <c r="CX50" s="1320"/>
      <c r="CY50" s="1320"/>
      <c r="CZ50" s="1320"/>
      <c r="DA50" s="1320"/>
      <c r="DB50" s="1320"/>
      <c r="DC50" s="1320"/>
    </row>
    <row r="51" spans="1:109" ht="13.5" customHeight="1" x14ac:dyDescent="0.15">
      <c r="B51" s="394"/>
      <c r="G51" s="1321"/>
      <c r="H51" s="1321"/>
      <c r="I51" s="1325"/>
      <c r="J51" s="1325"/>
      <c r="K51" s="1322"/>
      <c r="L51" s="1322"/>
      <c r="M51" s="1322"/>
      <c r="N51" s="1322"/>
      <c r="AM51" s="403"/>
      <c r="AN51" s="1323" t="s">
        <v>627</v>
      </c>
      <c r="AO51" s="1323"/>
      <c r="AP51" s="1323"/>
      <c r="AQ51" s="1323"/>
      <c r="AR51" s="1323"/>
      <c r="AS51" s="1323"/>
      <c r="AT51" s="1323"/>
      <c r="AU51" s="1323"/>
      <c r="AV51" s="1323"/>
      <c r="AW51" s="1323"/>
      <c r="AX51" s="1323"/>
      <c r="AY51" s="1323"/>
      <c r="AZ51" s="1323"/>
      <c r="BA51" s="1323"/>
      <c r="BB51" s="1323" t="s">
        <v>628</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v>41.6</v>
      </c>
      <c r="BY51" s="1306"/>
      <c r="BZ51" s="1306"/>
      <c r="CA51" s="1306"/>
      <c r="CB51" s="1306"/>
      <c r="CC51" s="1306"/>
      <c r="CD51" s="1306"/>
      <c r="CE51" s="1306"/>
      <c r="CF51" s="1306">
        <v>24.6</v>
      </c>
      <c r="CG51" s="1306"/>
      <c r="CH51" s="1306"/>
      <c r="CI51" s="1306"/>
      <c r="CJ51" s="1306"/>
      <c r="CK51" s="1306"/>
      <c r="CL51" s="1306"/>
      <c r="CM51" s="1306"/>
      <c r="CN51" s="1306">
        <v>15.3</v>
      </c>
      <c r="CO51" s="1306"/>
      <c r="CP51" s="1306"/>
      <c r="CQ51" s="1306"/>
      <c r="CR51" s="1306"/>
      <c r="CS51" s="1306"/>
      <c r="CT51" s="1306"/>
      <c r="CU51" s="1306"/>
      <c r="CV51" s="1306">
        <v>12.8</v>
      </c>
      <c r="CW51" s="1306"/>
      <c r="CX51" s="1306"/>
      <c r="CY51" s="1306"/>
      <c r="CZ51" s="1306"/>
      <c r="DA51" s="1306"/>
      <c r="DB51" s="1306"/>
      <c r="DC51" s="1306"/>
    </row>
    <row r="52" spans="1:109" x14ac:dyDescent="0.15">
      <c r="B52" s="394"/>
      <c r="G52" s="1321"/>
      <c r="H52" s="1321"/>
      <c r="I52" s="1325"/>
      <c r="J52" s="1325"/>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629</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73.900000000000006</v>
      </c>
      <c r="BY53" s="1306"/>
      <c r="BZ53" s="1306"/>
      <c r="CA53" s="1306"/>
      <c r="CB53" s="1306"/>
      <c r="CC53" s="1306"/>
      <c r="CD53" s="1306"/>
      <c r="CE53" s="1306"/>
      <c r="CF53" s="1306">
        <v>75.3</v>
      </c>
      <c r="CG53" s="1306"/>
      <c r="CH53" s="1306"/>
      <c r="CI53" s="1306"/>
      <c r="CJ53" s="1306"/>
      <c r="CK53" s="1306"/>
      <c r="CL53" s="1306"/>
      <c r="CM53" s="1306"/>
      <c r="CN53" s="1306">
        <v>76.7</v>
      </c>
      <c r="CO53" s="1306"/>
      <c r="CP53" s="1306"/>
      <c r="CQ53" s="1306"/>
      <c r="CR53" s="1306"/>
      <c r="CS53" s="1306"/>
      <c r="CT53" s="1306"/>
      <c r="CU53" s="1306"/>
      <c r="CV53" s="1306">
        <v>76.5</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630</v>
      </c>
      <c r="AO55" s="1320"/>
      <c r="AP55" s="1320"/>
      <c r="AQ55" s="1320"/>
      <c r="AR55" s="1320"/>
      <c r="AS55" s="1320"/>
      <c r="AT55" s="1320"/>
      <c r="AU55" s="1320"/>
      <c r="AV55" s="1320"/>
      <c r="AW55" s="1320"/>
      <c r="AX55" s="1320"/>
      <c r="AY55" s="1320"/>
      <c r="AZ55" s="1320"/>
      <c r="BA55" s="1320"/>
      <c r="BB55" s="1323" t="s">
        <v>631</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44.9</v>
      </c>
      <c r="BY55" s="1306"/>
      <c r="BZ55" s="1306"/>
      <c r="CA55" s="1306"/>
      <c r="CB55" s="1306"/>
      <c r="CC55" s="1306"/>
      <c r="CD55" s="1306"/>
      <c r="CE55" s="1306"/>
      <c r="CF55" s="1306">
        <v>44.9</v>
      </c>
      <c r="CG55" s="1306"/>
      <c r="CH55" s="1306"/>
      <c r="CI55" s="1306"/>
      <c r="CJ55" s="1306"/>
      <c r="CK55" s="1306"/>
      <c r="CL55" s="1306"/>
      <c r="CM55" s="1306"/>
      <c r="CN55" s="1306">
        <v>40.799999999999997</v>
      </c>
      <c r="CO55" s="1306"/>
      <c r="CP55" s="1306"/>
      <c r="CQ55" s="1306"/>
      <c r="CR55" s="1306"/>
      <c r="CS55" s="1306"/>
      <c r="CT55" s="1306"/>
      <c r="CU55" s="1306"/>
      <c r="CV55" s="1306">
        <v>38.5</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6"/>
      <c r="J57" s="1326"/>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629</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61.9</v>
      </c>
      <c r="BY57" s="1306"/>
      <c r="BZ57" s="1306"/>
      <c r="CA57" s="1306"/>
      <c r="CB57" s="1306"/>
      <c r="CC57" s="1306"/>
      <c r="CD57" s="1306"/>
      <c r="CE57" s="1306"/>
      <c r="CF57" s="1306">
        <v>62.6</v>
      </c>
      <c r="CG57" s="1306"/>
      <c r="CH57" s="1306"/>
      <c r="CI57" s="1306"/>
      <c r="CJ57" s="1306"/>
      <c r="CK57" s="1306"/>
      <c r="CL57" s="1306"/>
      <c r="CM57" s="1306"/>
      <c r="CN57" s="1306">
        <v>63.5</v>
      </c>
      <c r="CO57" s="1306"/>
      <c r="CP57" s="1306"/>
      <c r="CQ57" s="1306"/>
      <c r="CR57" s="1306"/>
      <c r="CS57" s="1306"/>
      <c r="CT57" s="1306"/>
      <c r="CU57" s="1306"/>
      <c r="CV57" s="1306">
        <v>64.900000000000006</v>
      </c>
      <c r="CW57" s="1306"/>
      <c r="CX57" s="1306"/>
      <c r="CY57" s="1306"/>
      <c r="CZ57" s="1306"/>
      <c r="DA57" s="1306"/>
      <c r="DB57" s="1306"/>
      <c r="DC57" s="1306"/>
      <c r="DD57" s="407"/>
      <c r="DE57" s="406"/>
    </row>
    <row r="58" spans="1:109" s="402" customFormat="1" x14ac:dyDescent="0.15">
      <c r="A58" s="387"/>
      <c r="B58" s="406"/>
      <c r="G58" s="1316"/>
      <c r="H58" s="1316"/>
      <c r="I58" s="1326"/>
      <c r="J58" s="1326"/>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632</v>
      </c>
    </row>
    <row r="64" spans="1:109" x14ac:dyDescent="0.15">
      <c r="B64" s="394"/>
      <c r="G64" s="401"/>
      <c r="I64" s="414"/>
      <c r="J64" s="414"/>
      <c r="K64" s="414"/>
      <c r="L64" s="414"/>
      <c r="M64" s="414"/>
      <c r="N64" s="415"/>
      <c r="AM64" s="401"/>
      <c r="AN64" s="401" t="s">
        <v>625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637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626</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576</v>
      </c>
      <c r="BQ72" s="1320"/>
      <c r="BR72" s="1320"/>
      <c r="BS72" s="1320"/>
      <c r="BT72" s="1320"/>
      <c r="BU72" s="1320"/>
      <c r="BV72" s="1320"/>
      <c r="BW72" s="1320"/>
      <c r="BX72" s="1320" t="s">
        <v>577</v>
      </c>
      <c r="BY72" s="1320"/>
      <c r="BZ72" s="1320"/>
      <c r="CA72" s="1320"/>
      <c r="CB72" s="1320"/>
      <c r="CC72" s="1320"/>
      <c r="CD72" s="1320"/>
      <c r="CE72" s="1320"/>
      <c r="CF72" s="1320" t="s">
        <v>578</v>
      </c>
      <c r="CG72" s="1320"/>
      <c r="CH72" s="1320"/>
      <c r="CI72" s="1320"/>
      <c r="CJ72" s="1320"/>
      <c r="CK72" s="1320"/>
      <c r="CL72" s="1320"/>
      <c r="CM72" s="1320"/>
      <c r="CN72" s="1320" t="s">
        <v>579</v>
      </c>
      <c r="CO72" s="1320"/>
      <c r="CP72" s="1320"/>
      <c r="CQ72" s="1320"/>
      <c r="CR72" s="1320"/>
      <c r="CS72" s="1320"/>
      <c r="CT72" s="1320"/>
      <c r="CU72" s="1320"/>
      <c r="CV72" s="1320" t="s">
        <v>580</v>
      </c>
      <c r="CW72" s="1320"/>
      <c r="CX72" s="1320"/>
      <c r="CY72" s="1320"/>
      <c r="CZ72" s="1320"/>
      <c r="DA72" s="1320"/>
      <c r="DB72" s="1320"/>
      <c r="DC72" s="1320"/>
    </row>
    <row r="73" spans="2:107" x14ac:dyDescent="0.15">
      <c r="B73" s="394"/>
      <c r="G73" s="1321"/>
      <c r="H73" s="1321"/>
      <c r="I73" s="1321"/>
      <c r="J73" s="1321"/>
      <c r="K73" s="1327"/>
      <c r="L73" s="1327"/>
      <c r="M73" s="1327"/>
      <c r="N73" s="1327"/>
      <c r="AM73" s="403"/>
      <c r="AN73" s="1323" t="s">
        <v>627</v>
      </c>
      <c r="AO73" s="1323"/>
      <c r="AP73" s="1323"/>
      <c r="AQ73" s="1323"/>
      <c r="AR73" s="1323"/>
      <c r="AS73" s="1323"/>
      <c r="AT73" s="1323"/>
      <c r="AU73" s="1323"/>
      <c r="AV73" s="1323"/>
      <c r="AW73" s="1323"/>
      <c r="AX73" s="1323"/>
      <c r="AY73" s="1323"/>
      <c r="AZ73" s="1323"/>
      <c r="BA73" s="1323"/>
      <c r="BB73" s="1323" t="s">
        <v>631</v>
      </c>
      <c r="BC73" s="1323"/>
      <c r="BD73" s="1323"/>
      <c r="BE73" s="1323"/>
      <c r="BF73" s="1323"/>
      <c r="BG73" s="1323"/>
      <c r="BH73" s="1323"/>
      <c r="BI73" s="1323"/>
      <c r="BJ73" s="1323"/>
      <c r="BK73" s="1323"/>
      <c r="BL73" s="1323"/>
      <c r="BM73" s="1323"/>
      <c r="BN73" s="1323"/>
      <c r="BO73" s="1323"/>
      <c r="BP73" s="1306">
        <v>39.1</v>
      </c>
      <c r="BQ73" s="1306"/>
      <c r="BR73" s="1306"/>
      <c r="BS73" s="1306"/>
      <c r="BT73" s="1306"/>
      <c r="BU73" s="1306"/>
      <c r="BV73" s="1306"/>
      <c r="BW73" s="1306"/>
      <c r="BX73" s="1306">
        <v>41.6</v>
      </c>
      <c r="BY73" s="1306"/>
      <c r="BZ73" s="1306"/>
      <c r="CA73" s="1306"/>
      <c r="CB73" s="1306"/>
      <c r="CC73" s="1306"/>
      <c r="CD73" s="1306"/>
      <c r="CE73" s="1306"/>
      <c r="CF73" s="1306">
        <v>24.6</v>
      </c>
      <c r="CG73" s="1306"/>
      <c r="CH73" s="1306"/>
      <c r="CI73" s="1306"/>
      <c r="CJ73" s="1306"/>
      <c r="CK73" s="1306"/>
      <c r="CL73" s="1306"/>
      <c r="CM73" s="1306"/>
      <c r="CN73" s="1306">
        <v>15.3</v>
      </c>
      <c r="CO73" s="1306"/>
      <c r="CP73" s="1306"/>
      <c r="CQ73" s="1306"/>
      <c r="CR73" s="1306"/>
      <c r="CS73" s="1306"/>
      <c r="CT73" s="1306"/>
      <c r="CU73" s="1306"/>
      <c r="CV73" s="1306">
        <v>12.8</v>
      </c>
      <c r="CW73" s="1306"/>
      <c r="CX73" s="1306"/>
      <c r="CY73" s="1306"/>
      <c r="CZ73" s="1306"/>
      <c r="DA73" s="1306"/>
      <c r="DB73" s="1306"/>
      <c r="DC73" s="1306"/>
    </row>
    <row r="74" spans="2:107" x14ac:dyDescent="0.15">
      <c r="B74" s="394"/>
      <c r="G74" s="1321"/>
      <c r="H74" s="1321"/>
      <c r="I74" s="1321"/>
      <c r="J74" s="1321"/>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633</v>
      </c>
      <c r="BC75" s="1323"/>
      <c r="BD75" s="1323"/>
      <c r="BE75" s="1323"/>
      <c r="BF75" s="1323"/>
      <c r="BG75" s="1323"/>
      <c r="BH75" s="1323"/>
      <c r="BI75" s="1323"/>
      <c r="BJ75" s="1323"/>
      <c r="BK75" s="1323"/>
      <c r="BL75" s="1323"/>
      <c r="BM75" s="1323"/>
      <c r="BN75" s="1323"/>
      <c r="BO75" s="1323"/>
      <c r="BP75" s="1306">
        <v>8.4</v>
      </c>
      <c r="BQ75" s="1306"/>
      <c r="BR75" s="1306"/>
      <c r="BS75" s="1306"/>
      <c r="BT75" s="1306"/>
      <c r="BU75" s="1306"/>
      <c r="BV75" s="1306"/>
      <c r="BW75" s="1306"/>
      <c r="BX75" s="1306">
        <v>8.1</v>
      </c>
      <c r="BY75" s="1306"/>
      <c r="BZ75" s="1306"/>
      <c r="CA75" s="1306"/>
      <c r="CB75" s="1306"/>
      <c r="CC75" s="1306"/>
      <c r="CD75" s="1306"/>
      <c r="CE75" s="1306"/>
      <c r="CF75" s="1306">
        <v>8.5</v>
      </c>
      <c r="CG75" s="1306"/>
      <c r="CH75" s="1306"/>
      <c r="CI75" s="1306"/>
      <c r="CJ75" s="1306"/>
      <c r="CK75" s="1306"/>
      <c r="CL75" s="1306"/>
      <c r="CM75" s="1306"/>
      <c r="CN75" s="1306">
        <v>8.8000000000000007</v>
      </c>
      <c r="CO75" s="1306"/>
      <c r="CP75" s="1306"/>
      <c r="CQ75" s="1306"/>
      <c r="CR75" s="1306"/>
      <c r="CS75" s="1306"/>
      <c r="CT75" s="1306"/>
      <c r="CU75" s="1306"/>
      <c r="CV75" s="1306">
        <v>8.9</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7"/>
      <c r="L77" s="1327"/>
      <c r="M77" s="1327"/>
      <c r="N77" s="1327"/>
      <c r="AN77" s="1320" t="s">
        <v>630</v>
      </c>
      <c r="AO77" s="1320"/>
      <c r="AP77" s="1320"/>
      <c r="AQ77" s="1320"/>
      <c r="AR77" s="1320"/>
      <c r="AS77" s="1320"/>
      <c r="AT77" s="1320"/>
      <c r="AU77" s="1320"/>
      <c r="AV77" s="1320"/>
      <c r="AW77" s="1320"/>
      <c r="AX77" s="1320"/>
      <c r="AY77" s="1320"/>
      <c r="AZ77" s="1320"/>
      <c r="BA77" s="1320"/>
      <c r="BB77" s="1323" t="s">
        <v>631</v>
      </c>
      <c r="BC77" s="1323"/>
      <c r="BD77" s="1323"/>
      <c r="BE77" s="1323"/>
      <c r="BF77" s="1323"/>
      <c r="BG77" s="1323"/>
      <c r="BH77" s="1323"/>
      <c r="BI77" s="1323"/>
      <c r="BJ77" s="1323"/>
      <c r="BK77" s="1323"/>
      <c r="BL77" s="1323"/>
      <c r="BM77" s="1323"/>
      <c r="BN77" s="1323"/>
      <c r="BO77" s="1323"/>
      <c r="BP77" s="1306">
        <v>27.8</v>
      </c>
      <c r="BQ77" s="1306"/>
      <c r="BR77" s="1306"/>
      <c r="BS77" s="1306"/>
      <c r="BT77" s="1306"/>
      <c r="BU77" s="1306"/>
      <c r="BV77" s="1306"/>
      <c r="BW77" s="1306"/>
      <c r="BX77" s="1306">
        <v>44.9</v>
      </c>
      <c r="BY77" s="1306"/>
      <c r="BZ77" s="1306"/>
      <c r="CA77" s="1306"/>
      <c r="CB77" s="1306"/>
      <c r="CC77" s="1306"/>
      <c r="CD77" s="1306"/>
      <c r="CE77" s="1306"/>
      <c r="CF77" s="1306">
        <v>44.9</v>
      </c>
      <c r="CG77" s="1306"/>
      <c r="CH77" s="1306"/>
      <c r="CI77" s="1306"/>
      <c r="CJ77" s="1306"/>
      <c r="CK77" s="1306"/>
      <c r="CL77" s="1306"/>
      <c r="CM77" s="1306"/>
      <c r="CN77" s="1306">
        <v>40.799999999999997</v>
      </c>
      <c r="CO77" s="1306"/>
      <c r="CP77" s="1306"/>
      <c r="CQ77" s="1306"/>
      <c r="CR77" s="1306"/>
      <c r="CS77" s="1306"/>
      <c r="CT77" s="1306"/>
      <c r="CU77" s="1306"/>
      <c r="CV77" s="1306">
        <v>38.5</v>
      </c>
      <c r="CW77" s="1306"/>
      <c r="CX77" s="1306"/>
      <c r="CY77" s="1306"/>
      <c r="CZ77" s="1306"/>
      <c r="DA77" s="1306"/>
      <c r="DB77" s="1306"/>
      <c r="DC77" s="1306"/>
    </row>
    <row r="78" spans="2:107" x14ac:dyDescent="0.15">
      <c r="B78" s="394"/>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6"/>
      <c r="J79" s="1326"/>
      <c r="K79" s="1328"/>
      <c r="L79" s="1328"/>
      <c r="M79" s="1328"/>
      <c r="N79" s="1328"/>
      <c r="AN79" s="1320"/>
      <c r="AO79" s="1320"/>
      <c r="AP79" s="1320"/>
      <c r="AQ79" s="1320"/>
      <c r="AR79" s="1320"/>
      <c r="AS79" s="1320"/>
      <c r="AT79" s="1320"/>
      <c r="AU79" s="1320"/>
      <c r="AV79" s="1320"/>
      <c r="AW79" s="1320"/>
      <c r="AX79" s="1320"/>
      <c r="AY79" s="1320"/>
      <c r="AZ79" s="1320"/>
      <c r="BA79" s="1320"/>
      <c r="BB79" s="1323" t="s">
        <v>633</v>
      </c>
      <c r="BC79" s="1323"/>
      <c r="BD79" s="1323"/>
      <c r="BE79" s="1323"/>
      <c r="BF79" s="1323"/>
      <c r="BG79" s="1323"/>
      <c r="BH79" s="1323"/>
      <c r="BI79" s="1323"/>
      <c r="BJ79" s="1323"/>
      <c r="BK79" s="1323"/>
      <c r="BL79" s="1323"/>
      <c r="BM79" s="1323"/>
      <c r="BN79" s="1323"/>
      <c r="BO79" s="1323"/>
      <c r="BP79" s="1306">
        <v>8.1</v>
      </c>
      <c r="BQ79" s="1306"/>
      <c r="BR79" s="1306"/>
      <c r="BS79" s="1306"/>
      <c r="BT79" s="1306"/>
      <c r="BU79" s="1306"/>
      <c r="BV79" s="1306"/>
      <c r="BW79" s="1306"/>
      <c r="BX79" s="1306">
        <v>8.5</v>
      </c>
      <c r="BY79" s="1306"/>
      <c r="BZ79" s="1306"/>
      <c r="CA79" s="1306"/>
      <c r="CB79" s="1306"/>
      <c r="CC79" s="1306"/>
      <c r="CD79" s="1306"/>
      <c r="CE79" s="1306"/>
      <c r="CF79" s="1306">
        <v>9.1</v>
      </c>
      <c r="CG79" s="1306"/>
      <c r="CH79" s="1306"/>
      <c r="CI79" s="1306"/>
      <c r="CJ79" s="1306"/>
      <c r="CK79" s="1306"/>
      <c r="CL79" s="1306"/>
      <c r="CM79" s="1306"/>
      <c r="CN79" s="1306">
        <v>8.9</v>
      </c>
      <c r="CO79" s="1306"/>
      <c r="CP79" s="1306"/>
      <c r="CQ79" s="1306"/>
      <c r="CR79" s="1306"/>
      <c r="CS79" s="1306"/>
      <c r="CT79" s="1306"/>
      <c r="CU79" s="1306"/>
      <c r="CV79" s="1306">
        <v>8.9</v>
      </c>
      <c r="CW79" s="1306"/>
      <c r="CX79" s="1306"/>
      <c r="CY79" s="1306"/>
      <c r="CZ79" s="1306"/>
      <c r="DA79" s="1306"/>
      <c r="DB79" s="1306"/>
      <c r="DC79" s="1306"/>
    </row>
    <row r="80" spans="2:107" x14ac:dyDescent="0.15">
      <c r="B80" s="394"/>
      <c r="G80" s="1316"/>
      <c r="H80" s="1316"/>
      <c r="I80" s="1326"/>
      <c r="J80" s="1326"/>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aqNOTqOA81MJwCUo/lmQSywI0YQyO1nSdBi3MUuzT1HBQHAY/oREGHx0O3SD4z6t+PIOxoPF23wjsIb7KxhfA==" saltValue="75WJi4GDGH0yoUQBvobp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yixefTkXz8KJ9pGQTjPaXl54R8inXPV9M4KJqnKMLW2pV7nCkQYQ2LjyWOSHUsmaLcLKVv7hoaJrdn23HPcCg==" saltValue="vIhNMQkp/hIY4xgTpQ/y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qnTZd0pAgs/30RnNHSqe8in0BEBVfWQOiL4Veai/Tm1+f04vwMdP5JO1WBkVE0YjM+Uc20LDIN9s1kXyH3baw==" saltValue="Q8ndIXDq58Ty8HAKvYn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573</v>
      </c>
      <c r="G2" s="155"/>
      <c r="H2" s="156"/>
    </row>
    <row r="3" spans="1:8" x14ac:dyDescent="0.15">
      <c r="A3" s="152" t="s">
        <v>566</v>
      </c>
      <c r="B3" s="157"/>
      <c r="C3" s="158"/>
      <c r="D3" s="159">
        <v>62396</v>
      </c>
      <c r="E3" s="160"/>
      <c r="F3" s="161">
        <v>59668</v>
      </c>
      <c r="G3" s="162"/>
      <c r="H3" s="163"/>
    </row>
    <row r="4" spans="1:8" x14ac:dyDescent="0.15">
      <c r="A4" s="164"/>
      <c r="B4" s="165"/>
      <c r="C4" s="166"/>
      <c r="D4" s="167">
        <v>25852</v>
      </c>
      <c r="E4" s="168"/>
      <c r="F4" s="169">
        <v>31515</v>
      </c>
      <c r="G4" s="170"/>
      <c r="H4" s="171"/>
    </row>
    <row r="5" spans="1:8" x14ac:dyDescent="0.15">
      <c r="A5" s="152" t="s">
        <v>568</v>
      </c>
      <c r="B5" s="157"/>
      <c r="C5" s="158"/>
      <c r="D5" s="159">
        <v>39782</v>
      </c>
      <c r="E5" s="160"/>
      <c r="F5" s="161">
        <v>77577</v>
      </c>
      <c r="G5" s="162"/>
      <c r="H5" s="163"/>
    </row>
    <row r="6" spans="1:8" x14ac:dyDescent="0.15">
      <c r="A6" s="164"/>
      <c r="B6" s="165"/>
      <c r="C6" s="166"/>
      <c r="D6" s="167">
        <v>13737</v>
      </c>
      <c r="E6" s="168"/>
      <c r="F6" s="169">
        <v>40870</v>
      </c>
      <c r="G6" s="170"/>
      <c r="H6" s="171"/>
    </row>
    <row r="7" spans="1:8" x14ac:dyDescent="0.15">
      <c r="A7" s="152" t="s">
        <v>569</v>
      </c>
      <c r="B7" s="157"/>
      <c r="C7" s="158"/>
      <c r="D7" s="159">
        <v>49620</v>
      </c>
      <c r="E7" s="160"/>
      <c r="F7" s="161">
        <v>115123</v>
      </c>
      <c r="G7" s="162"/>
      <c r="H7" s="163"/>
    </row>
    <row r="8" spans="1:8" x14ac:dyDescent="0.15">
      <c r="A8" s="164"/>
      <c r="B8" s="165"/>
      <c r="C8" s="166"/>
      <c r="D8" s="167">
        <v>28530</v>
      </c>
      <c r="E8" s="168"/>
      <c r="F8" s="169">
        <v>46026</v>
      </c>
      <c r="G8" s="170"/>
      <c r="H8" s="171"/>
    </row>
    <row r="9" spans="1:8" x14ac:dyDescent="0.15">
      <c r="A9" s="152" t="s">
        <v>570</v>
      </c>
      <c r="B9" s="157"/>
      <c r="C9" s="158"/>
      <c r="D9" s="159">
        <v>50454</v>
      </c>
      <c r="E9" s="160"/>
      <c r="F9" s="161">
        <v>98899</v>
      </c>
      <c r="G9" s="162"/>
      <c r="H9" s="163"/>
    </row>
    <row r="10" spans="1:8" x14ac:dyDescent="0.15">
      <c r="A10" s="164"/>
      <c r="B10" s="165"/>
      <c r="C10" s="166"/>
      <c r="D10" s="167">
        <v>18172</v>
      </c>
      <c r="E10" s="168"/>
      <c r="F10" s="169">
        <v>43734</v>
      </c>
      <c r="G10" s="170"/>
      <c r="H10" s="171"/>
    </row>
    <row r="11" spans="1:8" x14ac:dyDescent="0.15">
      <c r="A11" s="152" t="s">
        <v>571</v>
      </c>
      <c r="B11" s="157"/>
      <c r="C11" s="158"/>
      <c r="D11" s="159">
        <v>42011</v>
      </c>
      <c r="E11" s="160"/>
      <c r="F11" s="161">
        <v>96462</v>
      </c>
      <c r="G11" s="162"/>
      <c r="H11" s="163"/>
    </row>
    <row r="12" spans="1:8" x14ac:dyDescent="0.15">
      <c r="A12" s="164"/>
      <c r="B12" s="165"/>
      <c r="C12" s="172"/>
      <c r="D12" s="167">
        <v>16521</v>
      </c>
      <c r="E12" s="168"/>
      <c r="F12" s="169">
        <v>39886</v>
      </c>
      <c r="G12" s="170"/>
      <c r="H12" s="171"/>
    </row>
    <row r="13" spans="1:8" x14ac:dyDescent="0.15">
      <c r="A13" s="152"/>
      <c r="B13" s="157"/>
      <c r="C13" s="173"/>
      <c r="D13" s="174">
        <v>48853</v>
      </c>
      <c r="E13" s="175"/>
      <c r="F13" s="176">
        <v>89546</v>
      </c>
      <c r="G13" s="177"/>
      <c r="H13" s="163"/>
    </row>
    <row r="14" spans="1:8" x14ac:dyDescent="0.15">
      <c r="A14" s="164"/>
      <c r="B14" s="165"/>
      <c r="C14" s="166"/>
      <c r="D14" s="167">
        <v>20562</v>
      </c>
      <c r="E14" s="168"/>
      <c r="F14" s="169">
        <v>40406</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5.0999999999999996</v>
      </c>
      <c r="C19" s="178">
        <f>ROUND(VALUE(SUBSTITUTE(実質収支比率等に係る経年分析!G$48,"▲","-")),2)</f>
        <v>9.07</v>
      </c>
      <c r="D19" s="178">
        <f>ROUND(VALUE(SUBSTITUTE(実質収支比率等に係る経年分析!H$48,"▲","-")),2)</f>
        <v>6.53</v>
      </c>
      <c r="E19" s="178">
        <f>ROUND(VALUE(SUBSTITUTE(実質収支比率等に係る経年分析!I$48,"▲","-")),2)</f>
        <v>6.43</v>
      </c>
      <c r="F19" s="178">
        <f>ROUND(VALUE(SUBSTITUTE(実質収支比率等に係る経年分析!J$48,"▲","-")),2)</f>
        <v>6.84</v>
      </c>
    </row>
    <row r="20" spans="1:11" x14ac:dyDescent="0.15">
      <c r="A20" s="178" t="s">
        <v>55</v>
      </c>
      <c r="B20" s="178">
        <f>ROUND(VALUE(SUBSTITUTE(実質収支比率等に係る経年分析!F$47,"▲","-")),2)</f>
        <v>32.409999999999997</v>
      </c>
      <c r="C20" s="178">
        <f>ROUND(VALUE(SUBSTITUTE(実質収支比率等に係る経年分析!G$47,"▲","-")),2)</f>
        <v>31.85</v>
      </c>
      <c r="D20" s="178">
        <f>ROUND(VALUE(SUBSTITUTE(実質収支比率等に係る経年分析!H$47,"▲","-")),2)</f>
        <v>34.880000000000003</v>
      </c>
      <c r="E20" s="178">
        <f>ROUND(VALUE(SUBSTITUTE(実質収支比率等に係る経年分析!I$47,"▲","-")),2)</f>
        <v>36.049999999999997</v>
      </c>
      <c r="F20" s="178">
        <f>ROUND(VALUE(SUBSTITUTE(実質収支比率等に係る経年分析!J$47,"▲","-")),2)</f>
        <v>36.08</v>
      </c>
    </row>
    <row r="21" spans="1:11" x14ac:dyDescent="0.15">
      <c r="A21" s="178" t="s">
        <v>56</v>
      </c>
      <c r="B21" s="178">
        <f>IF(ISNUMBER(VALUE(SUBSTITUTE(実質収支比率等に係る経年分析!F$49,"▲","-"))),ROUND(VALUE(SUBSTITUTE(実質収支比率等に係る経年分析!F$49,"▲","-")),2),NA())</f>
        <v>-4.99</v>
      </c>
      <c r="C21" s="178">
        <f>IF(ISNUMBER(VALUE(SUBSTITUTE(実質収支比率等に係る経年分析!G$49,"▲","-"))),ROUND(VALUE(SUBSTITUTE(実質収支比率等に係る経年分析!G$49,"▲","-")),2),NA())</f>
        <v>4.1100000000000003</v>
      </c>
      <c r="D21" s="178">
        <f>IF(ISNUMBER(VALUE(SUBSTITUTE(実質収支比率等に係る経年分析!H$49,"▲","-"))),ROUND(VALUE(SUBSTITUTE(実質収支比率等に係る経年分析!H$49,"▲","-")),2),NA())</f>
        <v>2.46</v>
      </c>
      <c r="E21" s="178">
        <f>IF(ISNUMBER(VALUE(SUBSTITUTE(実質収支比率等に係る経年分析!I$49,"▲","-"))),ROUND(VALUE(SUBSTITUTE(実質収支比率等に係る経年分析!I$49,"▲","-")),2),NA())</f>
        <v>1.34</v>
      </c>
      <c r="F21" s="178">
        <f>IF(ISNUMBER(VALUE(SUBSTITUTE(実質収支比率等に係る経年分析!J$49,"▲","-"))),ROUND(VALUE(SUBSTITUTE(実質収支比率等に係る経年分析!J$49,"▲","-")),2),NA())</f>
        <v>0.46</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0.08</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0.06</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0.05</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0.09</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0.05</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f>IF(ROUND(VALUE(SUBSTITUTE(連結実質赤字比率に係る赤字・黒字の構成分析!G$42,"▲", "-")), 2) &lt; 0, ABS(ROUND(VALUE(SUBSTITUTE(連結実質赤字比率に係る赤字・黒字の構成分析!G$42,"▲", "-")), 2)), NA())</f>
        <v>0.51</v>
      </c>
      <c r="E28" s="179" t="e">
        <f>IF(ROUND(VALUE(SUBSTITUTE(連結実質赤字比率に係る赤字・黒字の構成分析!G$42,"▲", "-")), 2) &gt;= 0, ABS(ROUND(VALUE(SUBSTITUTE(連結実質赤字比率に係る赤字・黒字の構成分析!G$42,"▲", "-")), 2)), NA())</f>
        <v>#N/A</v>
      </c>
      <c r="F28" s="179">
        <f>IF(ROUND(VALUE(SUBSTITUTE(連結実質赤字比率に係る赤字・黒字の構成分析!H$42,"▲", "-")), 2) &lt; 0, ABS(ROUND(VALUE(SUBSTITUTE(連結実質赤字比率に係る赤字・黒字の構成分析!H$42,"▲", "-")), 2)), NA())</f>
        <v>0.51</v>
      </c>
      <c r="G28" s="179" t="e">
        <f>IF(ROUND(VALUE(SUBSTITUTE(連結実質赤字比率に係る赤字・黒字の構成分析!H$42,"▲", "-")), 2) &gt;= 0, ABS(ROUND(VALUE(SUBSTITUTE(連結実質赤字比率に係る赤字・黒字の構成分析!H$42,"▲", "-")), 2)), NA())</f>
        <v>#N/A</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辰野町特定環境保全公共下水道特別会計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0.14000000000000001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0.13</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0.15</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0.15</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0.1</v>
      </c>
    </row>
    <row r="30" spans="1:11" x14ac:dyDescent="0.15">
      <c r="A30" s="179" t="str">
        <f>IF(連結実質赤字比率に係る赤字・黒字の構成分析!C$40="",NA(),連結実質赤字比率に係る赤字・黒字の構成分析!C$40)</f>
        <v>辰野町農業集落排水処理施設特別会計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0.17</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0.25</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0.12</v>
      </c>
    </row>
    <row r="31" spans="1:11" x14ac:dyDescent="0.15">
      <c r="A31" s="179" t="str">
        <f>IF(連結実質赤字比率に係る赤字・黒字の構成分析!C$39="",NA(),連結実質赤字比率に係る赤字・黒字の構成分析!C$39)</f>
        <v>町立辰野病院特別会計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2.68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1.99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1.95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0.23</v>
      </c>
    </row>
    <row r="32" spans="1:11" x14ac:dyDescent="0.15">
      <c r="A32" s="179" t="str">
        <f>IF(連結実質赤字比率に係る赤字・黒字の構成分析!C$38="",NA(),連結実質赤字比率に係る赤字・黒字の構成分析!C$38)</f>
        <v>辰野町介護保険特別会計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0.36</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0.28999999999999998</v>
      </c>
    </row>
    <row r="33" spans="1:16" x14ac:dyDescent="0.15">
      <c r="A33" s="179" t="str">
        <f>IF(連結実質赤字比率に係る赤字・黒字の構成分析!C$37="",NA(),連結実質赤字比率に係る赤字・黒字の構成分析!C$37)</f>
        <v>辰野町国民健康保険特別会計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1.05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0.28999999999999998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0.22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0.61</v>
      </c>
    </row>
    <row r="34" spans="1:16" x14ac:dyDescent="0.15">
      <c r="A34" s="179" t="str">
        <f>IF(連結実質赤字比率に係る赤字・黒字の構成分析!C$36="",NA(),連結実質赤字比率に係る赤字・黒字の構成分析!C$36)</f>
        <v>辰野町公共下水道特別会計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1.33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1.79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5.09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9.58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7.05</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6.41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6.85</v>
      </c>
    </row>
    <row r="36" spans="1:16" x14ac:dyDescent="0.15">
      <c r="A36" s="179" t="str">
        <f>IF(連結実質赤字比率に係る赤字・黒字の構成分析!C$34="",NA(),連結実質赤字比率に係る赤字・黒字の構成分析!C$34)</f>
        <v>辰野町上水道特別会計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7.83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7.94</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8.7100000000000009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8.89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8.27</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1018</v>
      </c>
      <c r="E42" s="180"/>
      <c r="F42" s="180"/>
      <c r="G42" s="180">
        <f>'実質公債費比率（分子）の構造'!L$52</f>
        <v>1012</v>
      </c>
      <c r="H42" s="180"/>
      <c r="I42" s="180"/>
      <c r="J42" s="180">
        <f>'実質公債費比率（分子）の構造'!M$52</f>
        <v>995</v>
      </c>
      <c r="K42" s="180"/>
      <c r="L42" s="180"/>
      <c r="M42" s="180">
        <f>'実質公債費比率（分子）の構造'!N$52</f>
        <v>1012</v>
      </c>
      <c r="N42" s="180"/>
      <c r="O42" s="180"/>
      <c r="P42" s="180">
        <f>'実質公債費比率（分子）の構造'!O$52</f>
        <v>974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19</v>
      </c>
      <c r="C44" s="180"/>
      <c r="D44" s="180"/>
      <c r="E44" s="180">
        <f>'実質公債費比率（分子）の構造'!L$50</f>
        <v>13</v>
      </c>
      <c r="F44" s="180"/>
      <c r="G44" s="180"/>
      <c r="H44" s="180">
        <f>'実質公債費比率（分子）の構造'!M$50</f>
        <v>11</v>
      </c>
      <c r="I44" s="180"/>
      <c r="J44" s="180"/>
      <c r="K44" s="180">
        <f>'実質公債費比率（分子）の構造'!N$50</f>
        <v>11</v>
      </c>
      <c r="L44" s="180"/>
      <c r="M44" s="180"/>
      <c r="N44" s="180">
        <f>'実質公債費比率（分子）の構造'!O$50</f>
        <v>9</v>
      </c>
      <c r="O44" s="180"/>
      <c r="P44" s="180"/>
    </row>
    <row r="45" spans="1:16" x14ac:dyDescent="0.15">
      <c r="A45" s="180" t="s">
        <v>66</v>
      </c>
      <c r="B45" s="180">
        <f>'実質公債費比率（分子）の構造'!K$49</f>
        <v>40</v>
      </c>
      <c r="C45" s="180"/>
      <c r="D45" s="180"/>
      <c r="E45" s="180">
        <f>'実質公債費比率（分子）の構造'!L$49</f>
        <v>49</v>
      </c>
      <c r="F45" s="180"/>
      <c r="G45" s="180"/>
      <c r="H45" s="180">
        <f>'実質公債費比率（分子）の構造'!M$49</f>
        <v>48</v>
      </c>
      <c r="I45" s="180"/>
      <c r="J45" s="180"/>
      <c r="K45" s="180">
        <f>'実質公債費比率（分子）の構造'!N$49</f>
        <v>45</v>
      </c>
      <c r="L45" s="180"/>
      <c r="M45" s="180"/>
      <c r="N45" s="180">
        <f>'実質公債費比率（分子）の構造'!O$49</f>
        <v>41</v>
      </c>
      <c r="O45" s="180"/>
      <c r="P45" s="180"/>
    </row>
    <row r="46" spans="1:16" x14ac:dyDescent="0.15">
      <c r="A46" s="180" t="s">
        <v>67</v>
      </c>
      <c r="B46" s="180">
        <f>'実質公債費比率（分子）の構造'!K$48</f>
        <v>683</v>
      </c>
      <c r="C46" s="180"/>
      <c r="D46" s="180"/>
      <c r="E46" s="180">
        <f>'実質公債費比率（分子）の構造'!L$48</f>
        <v>679</v>
      </c>
      <c r="F46" s="180"/>
      <c r="G46" s="180"/>
      <c r="H46" s="180">
        <f>'実質公債費比率（分子）の構造'!M$48</f>
        <v>683</v>
      </c>
      <c r="I46" s="180"/>
      <c r="J46" s="180"/>
      <c r="K46" s="180">
        <f>'実質公債費比率（分子）の構造'!N$48</f>
        <v>677</v>
      </c>
      <c r="L46" s="180"/>
      <c r="M46" s="180"/>
      <c r="N46" s="180">
        <f>'実質公債費比率（分子）の構造'!O$48</f>
        <v>654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667</v>
      </c>
      <c r="C49" s="180"/>
      <c r="D49" s="180"/>
      <c r="E49" s="180">
        <f>'実質公債費比率（分子）の構造'!L$45</f>
        <v>667</v>
      </c>
      <c r="F49" s="180"/>
      <c r="G49" s="180"/>
      <c r="H49" s="180">
        <f>'実質公債費比率（分子）の構造'!M$45</f>
        <v>694</v>
      </c>
      <c r="I49" s="180"/>
      <c r="J49" s="180"/>
      <c r="K49" s="180">
        <f>'実質公債費比率（分子）の構造'!N$45</f>
        <v>711</v>
      </c>
      <c r="L49" s="180"/>
      <c r="M49" s="180"/>
      <c r="N49" s="180">
        <f>'実質公債費比率（分子）の構造'!O$45</f>
        <v>673</v>
      </c>
      <c r="O49" s="180"/>
      <c r="P49" s="180"/>
    </row>
    <row r="50" spans="1:16" x14ac:dyDescent="0.15">
      <c r="A50" s="180" t="s">
        <v>71</v>
      </c>
      <c r="B50" s="180" t="e">
        <f>NA()</f>
        <v>#N/A</v>
      </c>
      <c r="C50" s="180">
        <f>IF(ISNUMBER('実質公債費比率（分子）の構造'!K$53),'実質公債費比率（分子）の構造'!K$53,NA())</f>
        <v>391</v>
      </c>
      <c r="D50" s="180" t="e">
        <f>NA()</f>
        <v>#N/A</v>
      </c>
      <c r="E50" s="180" t="e">
        <f>NA()</f>
        <v>#N/A</v>
      </c>
      <c r="F50" s="180">
        <f>IF(ISNUMBER('実質公債費比率（分子）の構造'!L$53),'実質公債費比率（分子）の構造'!L$53,NA())</f>
        <v>396</v>
      </c>
      <c r="G50" s="180" t="e">
        <f>NA()</f>
        <v>#N/A</v>
      </c>
      <c r="H50" s="180" t="e">
        <f>NA()</f>
        <v>#N/A</v>
      </c>
      <c r="I50" s="180">
        <f>IF(ISNUMBER('実質公債費比率（分子）の構造'!M$53),'実質公債費比率（分子）の構造'!M$53,NA())</f>
        <v>441</v>
      </c>
      <c r="J50" s="180" t="e">
        <f>NA()</f>
        <v>#N/A</v>
      </c>
      <c r="K50" s="180" t="e">
        <f>NA()</f>
        <v>#N/A</v>
      </c>
      <c r="L50" s="180">
        <f>IF(ISNUMBER('実質公債費比率（分子）の構造'!N$53),'実質公債費比率（分子）の構造'!N$53,NA())</f>
        <v>432</v>
      </c>
      <c r="M50" s="180" t="e">
        <f>NA()</f>
        <v>#N/A</v>
      </c>
      <c r="N50" s="180" t="e">
        <f>NA()</f>
        <v>#N/A</v>
      </c>
      <c r="O50" s="180">
        <f>IF(ISNUMBER('実質公債費比率（分子）の構造'!O$53),'実質公債費比率（分子）の構造'!O$53,NA())</f>
        <v>403</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11756</v>
      </c>
      <c r="E56" s="179"/>
      <c r="F56" s="179"/>
      <c r="G56" s="179">
        <f>'将来負担比率（分子）の構造'!J$52</f>
        <v>11242</v>
      </c>
      <c r="H56" s="179"/>
      <c r="I56" s="179"/>
      <c r="J56" s="179">
        <f>'将来負担比率（分子）の構造'!K$52</f>
        <v>11115</v>
      </c>
      <c r="K56" s="179"/>
      <c r="L56" s="179"/>
      <c r="M56" s="179">
        <f>'将来負担比率（分子）の構造'!L$52</f>
        <v>10693</v>
      </c>
      <c r="N56" s="179"/>
      <c r="O56" s="179"/>
      <c r="P56" s="179">
        <f>'将来負担比率（分子）の構造'!M$52</f>
        <v>10570</v>
      </c>
    </row>
    <row r="57" spans="1:16" x14ac:dyDescent="0.15">
      <c r="A57" s="179" t="s">
        <v>42</v>
      </c>
      <c r="B57" s="179"/>
      <c r="C57" s="179"/>
      <c r="D57" s="179">
        <f>'将来負担比率（分子）の構造'!I$51</f>
        <v>1070</v>
      </c>
      <c r="E57" s="179"/>
      <c r="F57" s="179"/>
      <c r="G57" s="179">
        <f>'将来負担比率（分子）の構造'!J$51</f>
        <v>1043</v>
      </c>
      <c r="H57" s="179"/>
      <c r="I57" s="179"/>
      <c r="J57" s="179">
        <f>'将来負担比率（分子）の構造'!K$51</f>
        <v>1011</v>
      </c>
      <c r="K57" s="179"/>
      <c r="L57" s="179"/>
      <c r="M57" s="179">
        <f>'将来負担比率（分子）の構造'!L$51</f>
        <v>934</v>
      </c>
      <c r="N57" s="179"/>
      <c r="O57" s="179"/>
      <c r="P57" s="179">
        <f>'将来負担比率（分子）の構造'!M$51</f>
        <v>818</v>
      </c>
    </row>
    <row r="58" spans="1:16" x14ac:dyDescent="0.15">
      <c r="A58" s="179" t="s">
        <v>41</v>
      </c>
      <c r="B58" s="179"/>
      <c r="C58" s="179"/>
      <c r="D58" s="179">
        <f>'将来負担比率（分子）の構造'!I$50</f>
        <v>3214</v>
      </c>
      <c r="E58" s="179"/>
      <c r="F58" s="179"/>
      <c r="G58" s="179">
        <f>'将来負担比率（分子）の構造'!J$50</f>
        <v>3340</v>
      </c>
      <c r="H58" s="179"/>
      <c r="I58" s="179"/>
      <c r="J58" s="179">
        <f>'将来負担比率（分子）の構造'!K$50</f>
        <v>3521</v>
      </c>
      <c r="K58" s="179"/>
      <c r="L58" s="179"/>
      <c r="M58" s="179">
        <f>'将来負担比率（分子）の構造'!L$50</f>
        <v>3790</v>
      </c>
      <c r="N58" s="179"/>
      <c r="O58" s="179"/>
      <c r="P58" s="179">
        <f>'将来負担比率（分子）の構造'!M$50</f>
        <v>3856</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365</v>
      </c>
      <c r="C61" s="179"/>
      <c r="D61" s="179"/>
      <c r="E61" s="179">
        <f>'将来負担比率（分子）の構造'!J$46</f>
        <v>206</v>
      </c>
      <c r="F61" s="179"/>
      <c r="G61" s="179"/>
      <c r="H61" s="179">
        <f>'将来負担比率（分子）の構造'!K$46</f>
        <v>127</v>
      </c>
      <c r="I61" s="179"/>
      <c r="J61" s="179"/>
      <c r="K61" s="179">
        <f>'将来負担比率（分子）の構造'!L$46</f>
        <v>94</v>
      </c>
      <c r="L61" s="179"/>
      <c r="M61" s="179"/>
      <c r="N61" s="179">
        <f>'将来負担比率（分子）の構造'!M$46</f>
        <v>71</v>
      </c>
      <c r="O61" s="179"/>
      <c r="P61" s="179"/>
    </row>
    <row r="62" spans="1:16" x14ac:dyDescent="0.15">
      <c r="A62" s="179" t="s">
        <v>35</v>
      </c>
      <c r="B62" s="179">
        <f>'将来負担比率（分子）の構造'!I$45</f>
        <v>1696</v>
      </c>
      <c r="C62" s="179"/>
      <c r="D62" s="179"/>
      <c r="E62" s="179">
        <f>'将来負担比率（分子）の構造'!J$45</f>
        <v>1600</v>
      </c>
      <c r="F62" s="179"/>
      <c r="G62" s="179"/>
      <c r="H62" s="179">
        <f>'将来負担比率（分子）の構造'!K$45</f>
        <v>1476</v>
      </c>
      <c r="I62" s="179"/>
      <c r="J62" s="179"/>
      <c r="K62" s="179">
        <f>'将来負担比率（分子）の構造'!L$45</f>
        <v>1262</v>
      </c>
      <c r="L62" s="179"/>
      <c r="M62" s="179"/>
      <c r="N62" s="179">
        <f>'将来負担比率（分子）の構造'!M$45</f>
        <v>1137</v>
      </c>
      <c r="O62" s="179"/>
      <c r="P62" s="179"/>
    </row>
    <row r="63" spans="1:16" x14ac:dyDescent="0.15">
      <c r="A63" s="179" t="s">
        <v>34</v>
      </c>
      <c r="B63" s="179">
        <f>'将来負担比率（分子）の構造'!I$44</f>
        <v>248</v>
      </c>
      <c r="C63" s="179"/>
      <c r="D63" s="179"/>
      <c r="E63" s="179">
        <f>'将来負担比率（分子）の構造'!J$44</f>
        <v>238</v>
      </c>
      <c r="F63" s="179"/>
      <c r="G63" s="179"/>
      <c r="H63" s="179">
        <f>'将来負担比率（分子）の構造'!K$44</f>
        <v>222</v>
      </c>
      <c r="I63" s="179"/>
      <c r="J63" s="179"/>
      <c r="K63" s="179">
        <f>'将来負担比率（分子）の構造'!L$44</f>
        <v>309</v>
      </c>
      <c r="L63" s="179"/>
      <c r="M63" s="179"/>
      <c r="N63" s="179">
        <f>'将来負担比率（分子）の構造'!M$44</f>
        <v>783</v>
      </c>
      <c r="O63" s="179"/>
      <c r="P63" s="179"/>
    </row>
    <row r="64" spans="1:16" x14ac:dyDescent="0.15">
      <c r="A64" s="179" t="s">
        <v>33</v>
      </c>
      <c r="B64" s="179">
        <f>'将来負担比率（分子）の構造'!I$43</f>
        <v>8288</v>
      </c>
      <c r="C64" s="179"/>
      <c r="D64" s="179"/>
      <c r="E64" s="179">
        <f>'将来負担比率（分子）の構造'!J$43</f>
        <v>8039</v>
      </c>
      <c r="F64" s="179"/>
      <c r="G64" s="179"/>
      <c r="H64" s="179">
        <f>'将来負担比率（分子）の構造'!K$43</f>
        <v>7467</v>
      </c>
      <c r="I64" s="179"/>
      <c r="J64" s="179"/>
      <c r="K64" s="179">
        <f>'将来負担比率（分子）の構造'!L$43</f>
        <v>7075</v>
      </c>
      <c r="L64" s="179"/>
      <c r="M64" s="179"/>
      <c r="N64" s="179">
        <f>'将来負担比率（分子）の構造'!M$43</f>
        <v>6586</v>
      </c>
      <c r="O64" s="179"/>
      <c r="P64" s="179"/>
    </row>
    <row r="65" spans="1:16" x14ac:dyDescent="0.15">
      <c r="A65" s="179" t="s">
        <v>32</v>
      </c>
      <c r="B65" s="179">
        <f>'将来負担比率（分子）の構造'!I$42</f>
        <v>92</v>
      </c>
      <c r="C65" s="179"/>
      <c r="D65" s="179"/>
      <c r="E65" s="179">
        <f>'将来負担比率（分子）の構造'!J$42</f>
        <v>76</v>
      </c>
      <c r="F65" s="179"/>
      <c r="G65" s="179"/>
      <c r="H65" s="179">
        <f>'将来負担比率（分子）の構造'!K$42</f>
        <v>60</v>
      </c>
      <c r="I65" s="179"/>
      <c r="J65" s="179"/>
      <c r="K65" s="179">
        <f>'将来負担比率（分子）の構造'!L$42</f>
        <v>49</v>
      </c>
      <c r="L65" s="179"/>
      <c r="M65" s="179"/>
      <c r="N65" s="179">
        <f>'将来負担比率（分子）の構造'!M$42</f>
        <v>39</v>
      </c>
      <c r="O65" s="179"/>
      <c r="P65" s="179"/>
    </row>
    <row r="66" spans="1:16" x14ac:dyDescent="0.15">
      <c r="A66" s="179" t="s">
        <v>31</v>
      </c>
      <c r="B66" s="179">
        <f>'将来負担比率（分子）の構造'!I$41</f>
        <v>7204</v>
      </c>
      <c r="C66" s="179"/>
      <c r="D66" s="179"/>
      <c r="E66" s="179">
        <f>'将来負担比率（分子）の構造'!J$41</f>
        <v>7492</v>
      </c>
      <c r="F66" s="179"/>
      <c r="G66" s="179"/>
      <c r="H66" s="179">
        <f>'将来負担比率（分子）の構造'!K$41</f>
        <v>7459</v>
      </c>
      <c r="I66" s="179"/>
      <c r="J66" s="179"/>
      <c r="K66" s="179">
        <f>'将来負担比率（分子）の構造'!L$41</f>
        <v>7356</v>
      </c>
      <c r="L66" s="179"/>
      <c r="M66" s="179"/>
      <c r="N66" s="179">
        <f>'将来負担比率（分子）の構造'!M$41</f>
        <v>7243</v>
      </c>
      <c r="O66" s="179"/>
      <c r="P66" s="179"/>
    </row>
    <row r="67" spans="1:16" x14ac:dyDescent="0.15">
      <c r="A67" s="179" t="s">
        <v>75</v>
      </c>
      <c r="B67" s="179" t="e">
        <f>NA()</f>
        <v>#N/A</v>
      </c>
      <c r="C67" s="179">
        <f>IF(ISNUMBER('将来負担比率（分子）の構造'!I$53), IF('将来負担比率（分子）の構造'!I$53 &lt; 0, 0, '将来負担比率（分子）の構造'!I$53), NA())</f>
        <v>1854</v>
      </c>
      <c r="D67" s="179" t="e">
        <f>NA()</f>
        <v>#N/A</v>
      </c>
      <c r="E67" s="179" t="e">
        <f>NA()</f>
        <v>#N/A</v>
      </c>
      <c r="F67" s="179">
        <f>IF(ISNUMBER('将来負担比率（分子）の構造'!J$53), IF('将来負担比率（分子）の構造'!J$53 &lt; 0, 0, '将来負担比率（分子）の構造'!J$53), NA())</f>
        <v>2026</v>
      </c>
      <c r="G67" s="179" t="e">
        <f>NA()</f>
        <v>#N/A</v>
      </c>
      <c r="H67" s="179" t="e">
        <f>NA()</f>
        <v>#N/A</v>
      </c>
      <c r="I67" s="179">
        <f>IF(ISNUMBER('将来負担比率（分子）の構造'!K$53), IF('将来負担比率（分子）の構造'!K$53 &lt; 0, 0, '将来負担比率（分子）の構造'!K$53), NA())</f>
        <v>1165</v>
      </c>
      <c r="J67" s="179" t="e">
        <f>NA()</f>
        <v>#N/A</v>
      </c>
      <c r="K67" s="179" t="e">
        <f>NA()</f>
        <v>#N/A</v>
      </c>
      <c r="L67" s="179">
        <f>IF(ISNUMBER('将来負担比率（分子）の構造'!L$53), IF('将来負担比率（分子）の構造'!L$53 &lt; 0, 0, '将来負担比率（分子）の構造'!L$53), NA())</f>
        <v>729</v>
      </c>
      <c r="M67" s="179" t="e">
        <f>NA()</f>
        <v>#N/A</v>
      </c>
      <c r="N67" s="179" t="e">
        <f>NA()</f>
        <v>#N/A</v>
      </c>
      <c r="O67" s="179">
        <f>IF(ISNUMBER('将来負担比率（分子）の構造'!M$53), IF('将来負担比率（分子）の構造'!M$53 &lt; 0, 0, '将来負担比率（分子）の構造'!M$53), NA())</f>
        <v>614</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1976</v>
      </c>
      <c r="C72" s="183">
        <f>基金残高に係る経年分析!G55</f>
        <v>2056</v>
      </c>
      <c r="D72" s="183">
        <f>基金残高に係る経年分析!H55</f>
        <v>2058</v>
      </c>
    </row>
    <row r="73" spans="1:16" x14ac:dyDescent="0.15">
      <c r="A73" s="182" t="s">
        <v>78</v>
      </c>
      <c r="B73" s="183">
        <f>基金残高に係る経年分析!F56</f>
        <v>134</v>
      </c>
      <c r="C73" s="183">
        <f>基金残高に係る経年分析!G56</f>
        <v>134</v>
      </c>
      <c r="D73" s="183">
        <f>基金残高に係る経年分析!H56</f>
        <v>134</v>
      </c>
    </row>
    <row r="74" spans="1:16" x14ac:dyDescent="0.15">
      <c r="A74" s="182" t="s">
        <v>79</v>
      </c>
      <c r="B74" s="183">
        <f>基金残高に係る経年分析!F57</f>
        <v>973</v>
      </c>
      <c r="C74" s="183">
        <f>基金残高に係る経年分析!G57</f>
        <v>1059</v>
      </c>
      <c r="D74" s="183">
        <f>基金残高に係る経年分析!H57</f>
        <v>1077</v>
      </c>
    </row>
  </sheetData>
  <sheetProtection algorithmName="SHA-512" hashValue="vMKYynLKvPEB3eZs3X+W72nHH6ifdqg9A6+062PsPo0H1TqcSoxls8/Zn4bstmjqTHVWw3Vc0PGwKFfz2O15Cg==" saltValue="0qBKabkFUJtSGrbnepA+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3" t="s">
        <v>217</v>
      </c>
      <c r="DI1" s="794"/>
      <c r="DJ1" s="794"/>
      <c r="DK1" s="794"/>
      <c r="DL1" s="794"/>
      <c r="DM1" s="794"/>
      <c r="DN1" s="795"/>
      <c r="DO1" s="224"/>
      <c r="DP1" s="793" t="s">
        <v>218</v>
      </c>
      <c r="DQ1" s="794"/>
      <c r="DR1" s="794"/>
      <c r="DS1" s="794"/>
      <c r="DT1" s="794"/>
      <c r="DU1" s="794"/>
      <c r="DV1" s="794"/>
      <c r="DW1" s="794"/>
      <c r="DX1" s="794"/>
      <c r="DY1" s="794"/>
      <c r="DZ1" s="794"/>
      <c r="EA1" s="794"/>
      <c r="EB1" s="794"/>
      <c r="EC1" s="795"/>
      <c r="ED1" s="222"/>
      <c r="EE1" s="222"/>
      <c r="EF1" s="222"/>
      <c r="EG1" s="222"/>
      <c r="EH1" s="222"/>
      <c r="EI1" s="222"/>
      <c r="EJ1" s="222"/>
      <c r="EK1" s="222"/>
      <c r="EL1" s="222"/>
      <c r="EM1" s="222"/>
    </row>
    <row r="2" spans="2:143" ht="22.5" customHeight="1" x14ac:dyDescent="0.15">
      <c r="B2" s="225" t="s">
        <v>219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8" customFormat="1" ht="11.25" customHeight="1" x14ac:dyDescent="0.15">
      <c r="B5" s="760" t="s">
        <v>230</v>
      </c>
      <c r="C5" s="761"/>
      <c r="D5" s="761"/>
      <c r="E5" s="761"/>
      <c r="F5" s="761"/>
      <c r="G5" s="761"/>
      <c r="H5" s="761"/>
      <c r="I5" s="761"/>
      <c r="J5" s="761"/>
      <c r="K5" s="761"/>
      <c r="L5" s="761"/>
      <c r="M5" s="761"/>
      <c r="N5" s="761"/>
      <c r="O5" s="761"/>
      <c r="P5" s="761"/>
      <c r="Q5" s="762"/>
      <c r="R5" s="726">
        <v>2534960</v>
      </c>
      <c r="S5" s="727"/>
      <c r="T5" s="727"/>
      <c r="U5" s="727"/>
      <c r="V5" s="727"/>
      <c r="W5" s="727"/>
      <c r="X5" s="727"/>
      <c r="Y5" s="773"/>
      <c r="Z5" s="791">
        <v>29.7</v>
      </c>
      <c r="AA5" s="791"/>
      <c r="AB5" s="791"/>
      <c r="AC5" s="791"/>
      <c r="AD5" s="792">
        <v>2477357</v>
      </c>
      <c r="AE5" s="792"/>
      <c r="AF5" s="792"/>
      <c r="AG5" s="792"/>
      <c r="AH5" s="792"/>
      <c r="AI5" s="792"/>
      <c r="AJ5" s="792"/>
      <c r="AK5" s="792"/>
      <c r="AL5" s="774">
        <v>45.4</v>
      </c>
      <c r="AM5" s="743"/>
      <c r="AN5" s="743"/>
      <c r="AO5" s="775"/>
      <c r="AP5" s="760" t="s">
        <v>231</v>
      </c>
      <c r="AQ5" s="761"/>
      <c r="AR5" s="761"/>
      <c r="AS5" s="761"/>
      <c r="AT5" s="761"/>
      <c r="AU5" s="761"/>
      <c r="AV5" s="761"/>
      <c r="AW5" s="761"/>
      <c r="AX5" s="761"/>
      <c r="AY5" s="761"/>
      <c r="AZ5" s="761"/>
      <c r="BA5" s="761"/>
      <c r="BB5" s="761"/>
      <c r="BC5" s="761"/>
      <c r="BD5" s="761"/>
      <c r="BE5" s="761"/>
      <c r="BF5" s="762"/>
      <c r="BG5" s="661">
        <v>2459870</v>
      </c>
      <c r="BH5" s="664"/>
      <c r="BI5" s="664"/>
      <c r="BJ5" s="664"/>
      <c r="BK5" s="664"/>
      <c r="BL5" s="664"/>
      <c r="BM5" s="664"/>
      <c r="BN5" s="665"/>
      <c r="BO5" s="723">
        <v>97</v>
      </c>
      <c r="BP5" s="723"/>
      <c r="BQ5" s="723"/>
      <c r="BR5" s="723"/>
      <c r="BS5" s="724" t="s">
        <v>129</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110932</v>
      </c>
      <c r="S6" s="664"/>
      <c r="T6" s="664"/>
      <c r="U6" s="664"/>
      <c r="V6" s="664"/>
      <c r="W6" s="664"/>
      <c r="X6" s="664"/>
      <c r="Y6" s="665"/>
      <c r="Z6" s="723">
        <v>1.3</v>
      </c>
      <c r="AA6" s="723"/>
      <c r="AB6" s="723"/>
      <c r="AC6" s="723"/>
      <c r="AD6" s="724">
        <v>110932</v>
      </c>
      <c r="AE6" s="724"/>
      <c r="AF6" s="724"/>
      <c r="AG6" s="724"/>
      <c r="AH6" s="724"/>
      <c r="AI6" s="724"/>
      <c r="AJ6" s="724"/>
      <c r="AK6" s="724"/>
      <c r="AL6" s="666">
        <v>2</v>
      </c>
      <c r="AM6" s="667"/>
      <c r="AN6" s="667"/>
      <c r="AO6" s="725"/>
      <c r="AP6" s="658" t="s">
        <v>236</v>
      </c>
      <c r="AQ6" s="659"/>
      <c r="AR6" s="659"/>
      <c r="AS6" s="659"/>
      <c r="AT6" s="659"/>
      <c r="AU6" s="659"/>
      <c r="AV6" s="659"/>
      <c r="AW6" s="659"/>
      <c r="AX6" s="659"/>
      <c r="AY6" s="659"/>
      <c r="AZ6" s="659"/>
      <c r="BA6" s="659"/>
      <c r="BB6" s="659"/>
      <c r="BC6" s="659"/>
      <c r="BD6" s="659"/>
      <c r="BE6" s="659"/>
      <c r="BF6" s="660"/>
      <c r="BG6" s="661">
        <v>2459870</v>
      </c>
      <c r="BH6" s="664"/>
      <c r="BI6" s="664"/>
      <c r="BJ6" s="664"/>
      <c r="BK6" s="664"/>
      <c r="BL6" s="664"/>
      <c r="BM6" s="664"/>
      <c r="BN6" s="665"/>
      <c r="BO6" s="723">
        <v>97</v>
      </c>
      <c r="BP6" s="723"/>
      <c r="BQ6" s="723"/>
      <c r="BR6" s="723"/>
      <c r="BS6" s="724" t="s">
        <v>237</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97678</v>
      </c>
      <c r="CS6" s="664"/>
      <c r="CT6" s="664"/>
      <c r="CU6" s="664"/>
      <c r="CV6" s="664"/>
      <c r="CW6" s="664"/>
      <c r="CX6" s="664"/>
      <c r="CY6" s="665"/>
      <c r="CZ6" s="774">
        <v>1.2</v>
      </c>
      <c r="DA6" s="743"/>
      <c r="DB6" s="743"/>
      <c r="DC6" s="777"/>
      <c r="DD6" s="669" t="s">
        <v>139</v>
      </c>
      <c r="DE6" s="664"/>
      <c r="DF6" s="664"/>
      <c r="DG6" s="664"/>
      <c r="DH6" s="664"/>
      <c r="DI6" s="664"/>
      <c r="DJ6" s="664"/>
      <c r="DK6" s="664"/>
      <c r="DL6" s="664"/>
      <c r="DM6" s="664"/>
      <c r="DN6" s="664"/>
      <c r="DO6" s="664"/>
      <c r="DP6" s="665"/>
      <c r="DQ6" s="669">
        <v>91965</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4763</v>
      </c>
      <c r="S7" s="664"/>
      <c r="T7" s="664"/>
      <c r="U7" s="664"/>
      <c r="V7" s="664"/>
      <c r="W7" s="664"/>
      <c r="X7" s="664"/>
      <c r="Y7" s="665"/>
      <c r="Z7" s="723">
        <v>0.1</v>
      </c>
      <c r="AA7" s="723"/>
      <c r="AB7" s="723"/>
      <c r="AC7" s="723"/>
      <c r="AD7" s="724">
        <v>4763</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1120704</v>
      </c>
      <c r="BH7" s="664"/>
      <c r="BI7" s="664"/>
      <c r="BJ7" s="664"/>
      <c r="BK7" s="664"/>
      <c r="BL7" s="664"/>
      <c r="BM7" s="664"/>
      <c r="BN7" s="665"/>
      <c r="BO7" s="723">
        <v>44.2</v>
      </c>
      <c r="BP7" s="723"/>
      <c r="BQ7" s="723"/>
      <c r="BR7" s="723"/>
      <c r="BS7" s="724" t="s">
        <v>139</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974399</v>
      </c>
      <c r="CS7" s="664"/>
      <c r="CT7" s="664"/>
      <c r="CU7" s="664"/>
      <c r="CV7" s="664"/>
      <c r="CW7" s="664"/>
      <c r="CX7" s="664"/>
      <c r="CY7" s="665"/>
      <c r="CZ7" s="723">
        <v>12.1</v>
      </c>
      <c r="DA7" s="723"/>
      <c r="DB7" s="723"/>
      <c r="DC7" s="723"/>
      <c r="DD7" s="669">
        <v>30911</v>
      </c>
      <c r="DE7" s="664"/>
      <c r="DF7" s="664"/>
      <c r="DG7" s="664"/>
      <c r="DH7" s="664"/>
      <c r="DI7" s="664"/>
      <c r="DJ7" s="664"/>
      <c r="DK7" s="664"/>
      <c r="DL7" s="664"/>
      <c r="DM7" s="664"/>
      <c r="DN7" s="664"/>
      <c r="DO7" s="664"/>
      <c r="DP7" s="665"/>
      <c r="DQ7" s="669">
        <v>814900</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8084</v>
      </c>
      <c r="S8" s="664"/>
      <c r="T8" s="664"/>
      <c r="U8" s="664"/>
      <c r="V8" s="664"/>
      <c r="W8" s="664"/>
      <c r="X8" s="664"/>
      <c r="Y8" s="665"/>
      <c r="Z8" s="723">
        <v>0.1</v>
      </c>
      <c r="AA8" s="723"/>
      <c r="AB8" s="723"/>
      <c r="AC8" s="723"/>
      <c r="AD8" s="724">
        <v>8084</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35837</v>
      </c>
      <c r="BH8" s="664"/>
      <c r="BI8" s="664"/>
      <c r="BJ8" s="664"/>
      <c r="BK8" s="664"/>
      <c r="BL8" s="664"/>
      <c r="BM8" s="664"/>
      <c r="BN8" s="665"/>
      <c r="BO8" s="723">
        <v>1.4</v>
      </c>
      <c r="BP8" s="723"/>
      <c r="BQ8" s="723"/>
      <c r="BR8" s="723"/>
      <c r="BS8" s="669" t="s">
        <v>237</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2257658</v>
      </c>
      <c r="CS8" s="664"/>
      <c r="CT8" s="664"/>
      <c r="CU8" s="664"/>
      <c r="CV8" s="664"/>
      <c r="CW8" s="664"/>
      <c r="CX8" s="664"/>
      <c r="CY8" s="665"/>
      <c r="CZ8" s="723">
        <v>28.1</v>
      </c>
      <c r="DA8" s="723"/>
      <c r="DB8" s="723"/>
      <c r="DC8" s="723"/>
      <c r="DD8" s="669">
        <v>68435</v>
      </c>
      <c r="DE8" s="664"/>
      <c r="DF8" s="664"/>
      <c r="DG8" s="664"/>
      <c r="DH8" s="664"/>
      <c r="DI8" s="664"/>
      <c r="DJ8" s="664"/>
      <c r="DK8" s="664"/>
      <c r="DL8" s="664"/>
      <c r="DM8" s="664"/>
      <c r="DN8" s="664"/>
      <c r="DO8" s="664"/>
      <c r="DP8" s="665"/>
      <c r="DQ8" s="669">
        <v>1388603</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6767</v>
      </c>
      <c r="S9" s="664"/>
      <c r="T9" s="664"/>
      <c r="U9" s="664"/>
      <c r="V9" s="664"/>
      <c r="W9" s="664"/>
      <c r="X9" s="664"/>
      <c r="Y9" s="665"/>
      <c r="Z9" s="723">
        <v>0.1</v>
      </c>
      <c r="AA9" s="723"/>
      <c r="AB9" s="723"/>
      <c r="AC9" s="723"/>
      <c r="AD9" s="724">
        <v>6767</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881458</v>
      </c>
      <c r="BH9" s="664"/>
      <c r="BI9" s="664"/>
      <c r="BJ9" s="664"/>
      <c r="BK9" s="664"/>
      <c r="BL9" s="664"/>
      <c r="BM9" s="664"/>
      <c r="BN9" s="665"/>
      <c r="BO9" s="723">
        <v>34.799999999999997</v>
      </c>
      <c r="BP9" s="723"/>
      <c r="BQ9" s="723"/>
      <c r="BR9" s="723"/>
      <c r="BS9" s="669" t="s">
        <v>139</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945038</v>
      </c>
      <c r="CS9" s="664"/>
      <c r="CT9" s="664"/>
      <c r="CU9" s="664"/>
      <c r="CV9" s="664"/>
      <c r="CW9" s="664"/>
      <c r="CX9" s="664"/>
      <c r="CY9" s="665"/>
      <c r="CZ9" s="723">
        <v>11.8</v>
      </c>
      <c r="DA9" s="723"/>
      <c r="DB9" s="723"/>
      <c r="DC9" s="723"/>
      <c r="DD9" s="669">
        <v>15493</v>
      </c>
      <c r="DE9" s="664"/>
      <c r="DF9" s="664"/>
      <c r="DG9" s="664"/>
      <c r="DH9" s="664"/>
      <c r="DI9" s="664"/>
      <c r="DJ9" s="664"/>
      <c r="DK9" s="664"/>
      <c r="DL9" s="664"/>
      <c r="DM9" s="664"/>
      <c r="DN9" s="664"/>
      <c r="DO9" s="664"/>
      <c r="DP9" s="665"/>
      <c r="DQ9" s="669">
        <v>912683</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237</v>
      </c>
      <c r="AA10" s="723"/>
      <c r="AB10" s="723"/>
      <c r="AC10" s="723"/>
      <c r="AD10" s="724" t="s">
        <v>129</v>
      </c>
      <c r="AE10" s="724"/>
      <c r="AF10" s="724"/>
      <c r="AG10" s="724"/>
      <c r="AH10" s="724"/>
      <c r="AI10" s="724"/>
      <c r="AJ10" s="724"/>
      <c r="AK10" s="724"/>
      <c r="AL10" s="666" t="s">
        <v>237</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58514</v>
      </c>
      <c r="BH10" s="664"/>
      <c r="BI10" s="664"/>
      <c r="BJ10" s="664"/>
      <c r="BK10" s="664"/>
      <c r="BL10" s="664"/>
      <c r="BM10" s="664"/>
      <c r="BN10" s="665"/>
      <c r="BO10" s="723">
        <v>2.2999999999999998</v>
      </c>
      <c r="BP10" s="723"/>
      <c r="BQ10" s="723"/>
      <c r="BR10" s="723"/>
      <c r="BS10" s="669" t="s">
        <v>237</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6706</v>
      </c>
      <c r="CS10" s="664"/>
      <c r="CT10" s="664"/>
      <c r="CU10" s="664"/>
      <c r="CV10" s="664"/>
      <c r="CW10" s="664"/>
      <c r="CX10" s="664"/>
      <c r="CY10" s="665"/>
      <c r="CZ10" s="723">
        <v>0.1</v>
      </c>
      <c r="DA10" s="723"/>
      <c r="DB10" s="723"/>
      <c r="DC10" s="723"/>
      <c r="DD10" s="669" t="s">
        <v>139</v>
      </c>
      <c r="DE10" s="664"/>
      <c r="DF10" s="664"/>
      <c r="DG10" s="664"/>
      <c r="DH10" s="664"/>
      <c r="DI10" s="664"/>
      <c r="DJ10" s="664"/>
      <c r="DK10" s="664"/>
      <c r="DL10" s="664"/>
      <c r="DM10" s="664"/>
      <c r="DN10" s="664"/>
      <c r="DO10" s="664"/>
      <c r="DP10" s="665"/>
      <c r="DQ10" s="669">
        <v>5745</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237</v>
      </c>
      <c r="AA11" s="723"/>
      <c r="AB11" s="723"/>
      <c r="AC11" s="723"/>
      <c r="AD11" s="724" t="s">
        <v>129</v>
      </c>
      <c r="AE11" s="724"/>
      <c r="AF11" s="724"/>
      <c r="AG11" s="724"/>
      <c r="AH11" s="724"/>
      <c r="AI11" s="724"/>
      <c r="AJ11" s="724"/>
      <c r="AK11" s="724"/>
      <c r="AL11" s="666" t="s">
        <v>129</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144895</v>
      </c>
      <c r="BH11" s="664"/>
      <c r="BI11" s="664"/>
      <c r="BJ11" s="664"/>
      <c r="BK11" s="664"/>
      <c r="BL11" s="664"/>
      <c r="BM11" s="664"/>
      <c r="BN11" s="665"/>
      <c r="BO11" s="723">
        <v>5.7</v>
      </c>
      <c r="BP11" s="723"/>
      <c r="BQ11" s="723"/>
      <c r="BR11" s="723"/>
      <c r="BS11" s="669" t="s">
        <v>237</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255940</v>
      </c>
      <c r="CS11" s="664"/>
      <c r="CT11" s="664"/>
      <c r="CU11" s="664"/>
      <c r="CV11" s="664"/>
      <c r="CW11" s="664"/>
      <c r="CX11" s="664"/>
      <c r="CY11" s="665"/>
      <c r="CZ11" s="723">
        <v>3.2</v>
      </c>
      <c r="DA11" s="723"/>
      <c r="DB11" s="723"/>
      <c r="DC11" s="723"/>
      <c r="DD11" s="669">
        <v>24268</v>
      </c>
      <c r="DE11" s="664"/>
      <c r="DF11" s="664"/>
      <c r="DG11" s="664"/>
      <c r="DH11" s="664"/>
      <c r="DI11" s="664"/>
      <c r="DJ11" s="664"/>
      <c r="DK11" s="664"/>
      <c r="DL11" s="664"/>
      <c r="DM11" s="664"/>
      <c r="DN11" s="664"/>
      <c r="DO11" s="664"/>
      <c r="DP11" s="665"/>
      <c r="DQ11" s="669">
        <v>200982</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386025</v>
      </c>
      <c r="S12" s="664"/>
      <c r="T12" s="664"/>
      <c r="U12" s="664"/>
      <c r="V12" s="664"/>
      <c r="W12" s="664"/>
      <c r="X12" s="664"/>
      <c r="Y12" s="665"/>
      <c r="Z12" s="723">
        <v>4.5</v>
      </c>
      <c r="AA12" s="723"/>
      <c r="AB12" s="723"/>
      <c r="AC12" s="723"/>
      <c r="AD12" s="724">
        <v>386025</v>
      </c>
      <c r="AE12" s="724"/>
      <c r="AF12" s="724"/>
      <c r="AG12" s="724"/>
      <c r="AH12" s="724"/>
      <c r="AI12" s="724"/>
      <c r="AJ12" s="724"/>
      <c r="AK12" s="724"/>
      <c r="AL12" s="666">
        <v>7.1</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1141267</v>
      </c>
      <c r="BH12" s="664"/>
      <c r="BI12" s="664"/>
      <c r="BJ12" s="664"/>
      <c r="BK12" s="664"/>
      <c r="BL12" s="664"/>
      <c r="BM12" s="664"/>
      <c r="BN12" s="665"/>
      <c r="BO12" s="723">
        <v>45</v>
      </c>
      <c r="BP12" s="723"/>
      <c r="BQ12" s="723"/>
      <c r="BR12" s="723"/>
      <c r="BS12" s="669" t="s">
        <v>139</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401494</v>
      </c>
      <c r="CS12" s="664"/>
      <c r="CT12" s="664"/>
      <c r="CU12" s="664"/>
      <c r="CV12" s="664"/>
      <c r="CW12" s="664"/>
      <c r="CX12" s="664"/>
      <c r="CY12" s="665"/>
      <c r="CZ12" s="723">
        <v>5</v>
      </c>
      <c r="DA12" s="723"/>
      <c r="DB12" s="723"/>
      <c r="DC12" s="723"/>
      <c r="DD12" s="669">
        <v>5806</v>
      </c>
      <c r="DE12" s="664"/>
      <c r="DF12" s="664"/>
      <c r="DG12" s="664"/>
      <c r="DH12" s="664"/>
      <c r="DI12" s="664"/>
      <c r="DJ12" s="664"/>
      <c r="DK12" s="664"/>
      <c r="DL12" s="664"/>
      <c r="DM12" s="664"/>
      <c r="DN12" s="664"/>
      <c r="DO12" s="664"/>
      <c r="DP12" s="665"/>
      <c r="DQ12" s="669">
        <v>123399</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139</v>
      </c>
      <c r="S13" s="664"/>
      <c r="T13" s="664"/>
      <c r="U13" s="664"/>
      <c r="V13" s="664"/>
      <c r="W13" s="664"/>
      <c r="X13" s="664"/>
      <c r="Y13" s="665"/>
      <c r="Z13" s="723" t="s">
        <v>237</v>
      </c>
      <c r="AA13" s="723"/>
      <c r="AB13" s="723"/>
      <c r="AC13" s="723"/>
      <c r="AD13" s="724" t="s">
        <v>139</v>
      </c>
      <c r="AE13" s="724"/>
      <c r="AF13" s="724"/>
      <c r="AG13" s="724"/>
      <c r="AH13" s="724"/>
      <c r="AI13" s="724"/>
      <c r="AJ13" s="724"/>
      <c r="AK13" s="724"/>
      <c r="AL13" s="666" t="s">
        <v>139</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1132920</v>
      </c>
      <c r="BH13" s="664"/>
      <c r="BI13" s="664"/>
      <c r="BJ13" s="664"/>
      <c r="BK13" s="664"/>
      <c r="BL13" s="664"/>
      <c r="BM13" s="664"/>
      <c r="BN13" s="665"/>
      <c r="BO13" s="723">
        <v>44.7</v>
      </c>
      <c r="BP13" s="723"/>
      <c r="BQ13" s="723"/>
      <c r="BR13" s="723"/>
      <c r="BS13" s="669" t="s">
        <v>139</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1041596</v>
      </c>
      <c r="CS13" s="664"/>
      <c r="CT13" s="664"/>
      <c r="CU13" s="664"/>
      <c r="CV13" s="664"/>
      <c r="CW13" s="664"/>
      <c r="CX13" s="664"/>
      <c r="CY13" s="665"/>
      <c r="CZ13" s="723">
        <v>13</v>
      </c>
      <c r="DA13" s="723"/>
      <c r="DB13" s="723"/>
      <c r="DC13" s="723"/>
      <c r="DD13" s="669">
        <v>354998</v>
      </c>
      <c r="DE13" s="664"/>
      <c r="DF13" s="664"/>
      <c r="DG13" s="664"/>
      <c r="DH13" s="664"/>
      <c r="DI13" s="664"/>
      <c r="DJ13" s="664"/>
      <c r="DK13" s="664"/>
      <c r="DL13" s="664"/>
      <c r="DM13" s="664"/>
      <c r="DN13" s="664"/>
      <c r="DO13" s="664"/>
      <c r="DP13" s="665"/>
      <c r="DQ13" s="669">
        <v>789859</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237</v>
      </c>
      <c r="AA14" s="723"/>
      <c r="AB14" s="723"/>
      <c r="AC14" s="723"/>
      <c r="AD14" s="724" t="s">
        <v>237</v>
      </c>
      <c r="AE14" s="724"/>
      <c r="AF14" s="724"/>
      <c r="AG14" s="724"/>
      <c r="AH14" s="724"/>
      <c r="AI14" s="724"/>
      <c r="AJ14" s="724"/>
      <c r="AK14" s="724"/>
      <c r="AL14" s="666" t="s">
        <v>129</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71021</v>
      </c>
      <c r="BH14" s="664"/>
      <c r="BI14" s="664"/>
      <c r="BJ14" s="664"/>
      <c r="BK14" s="664"/>
      <c r="BL14" s="664"/>
      <c r="BM14" s="664"/>
      <c r="BN14" s="665"/>
      <c r="BO14" s="723">
        <v>2.8</v>
      </c>
      <c r="BP14" s="723"/>
      <c r="BQ14" s="723"/>
      <c r="BR14" s="723"/>
      <c r="BS14" s="669" t="s">
        <v>237</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261176</v>
      </c>
      <c r="CS14" s="664"/>
      <c r="CT14" s="664"/>
      <c r="CU14" s="664"/>
      <c r="CV14" s="664"/>
      <c r="CW14" s="664"/>
      <c r="CX14" s="664"/>
      <c r="CY14" s="665"/>
      <c r="CZ14" s="723">
        <v>3.3</v>
      </c>
      <c r="DA14" s="723"/>
      <c r="DB14" s="723"/>
      <c r="DC14" s="723"/>
      <c r="DD14" s="669">
        <v>10100</v>
      </c>
      <c r="DE14" s="664"/>
      <c r="DF14" s="664"/>
      <c r="DG14" s="664"/>
      <c r="DH14" s="664"/>
      <c r="DI14" s="664"/>
      <c r="DJ14" s="664"/>
      <c r="DK14" s="664"/>
      <c r="DL14" s="664"/>
      <c r="DM14" s="664"/>
      <c r="DN14" s="664"/>
      <c r="DO14" s="664"/>
      <c r="DP14" s="665"/>
      <c r="DQ14" s="669">
        <v>239128</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26051</v>
      </c>
      <c r="S15" s="664"/>
      <c r="T15" s="664"/>
      <c r="U15" s="664"/>
      <c r="V15" s="664"/>
      <c r="W15" s="664"/>
      <c r="X15" s="664"/>
      <c r="Y15" s="665"/>
      <c r="Z15" s="723">
        <v>0.3</v>
      </c>
      <c r="AA15" s="723"/>
      <c r="AB15" s="723"/>
      <c r="AC15" s="723"/>
      <c r="AD15" s="724">
        <v>26051</v>
      </c>
      <c r="AE15" s="724"/>
      <c r="AF15" s="724"/>
      <c r="AG15" s="724"/>
      <c r="AH15" s="724"/>
      <c r="AI15" s="724"/>
      <c r="AJ15" s="724"/>
      <c r="AK15" s="724"/>
      <c r="AL15" s="666">
        <v>0.5</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126878</v>
      </c>
      <c r="BH15" s="664"/>
      <c r="BI15" s="664"/>
      <c r="BJ15" s="664"/>
      <c r="BK15" s="664"/>
      <c r="BL15" s="664"/>
      <c r="BM15" s="664"/>
      <c r="BN15" s="665"/>
      <c r="BO15" s="723">
        <v>5</v>
      </c>
      <c r="BP15" s="723"/>
      <c r="BQ15" s="723"/>
      <c r="BR15" s="723"/>
      <c r="BS15" s="669" t="s">
        <v>129</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1106576</v>
      </c>
      <c r="CS15" s="664"/>
      <c r="CT15" s="664"/>
      <c r="CU15" s="664"/>
      <c r="CV15" s="664"/>
      <c r="CW15" s="664"/>
      <c r="CX15" s="664"/>
      <c r="CY15" s="665"/>
      <c r="CZ15" s="723">
        <v>13.8</v>
      </c>
      <c r="DA15" s="723"/>
      <c r="DB15" s="723"/>
      <c r="DC15" s="723"/>
      <c r="DD15" s="669">
        <v>317722</v>
      </c>
      <c r="DE15" s="664"/>
      <c r="DF15" s="664"/>
      <c r="DG15" s="664"/>
      <c r="DH15" s="664"/>
      <c r="DI15" s="664"/>
      <c r="DJ15" s="664"/>
      <c r="DK15" s="664"/>
      <c r="DL15" s="664"/>
      <c r="DM15" s="664"/>
      <c r="DN15" s="664"/>
      <c r="DO15" s="664"/>
      <c r="DP15" s="665"/>
      <c r="DQ15" s="669">
        <v>891420</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237</v>
      </c>
      <c r="AA16" s="723"/>
      <c r="AB16" s="723"/>
      <c r="AC16" s="723"/>
      <c r="AD16" s="724" t="s">
        <v>237</v>
      </c>
      <c r="AE16" s="724"/>
      <c r="AF16" s="724"/>
      <c r="AG16" s="724"/>
      <c r="AH16" s="724"/>
      <c r="AI16" s="724"/>
      <c r="AJ16" s="724"/>
      <c r="AK16" s="724"/>
      <c r="AL16" s="666" t="s">
        <v>139</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129</v>
      </c>
      <c r="BP16" s="723"/>
      <c r="BQ16" s="723"/>
      <c r="BR16" s="723"/>
      <c r="BS16" s="669" t="s">
        <v>237</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5492</v>
      </c>
      <c r="CS16" s="664"/>
      <c r="CT16" s="664"/>
      <c r="CU16" s="664"/>
      <c r="CV16" s="664"/>
      <c r="CW16" s="664"/>
      <c r="CX16" s="664"/>
      <c r="CY16" s="665"/>
      <c r="CZ16" s="723">
        <v>0.1</v>
      </c>
      <c r="DA16" s="723"/>
      <c r="DB16" s="723"/>
      <c r="DC16" s="723"/>
      <c r="DD16" s="669" t="s">
        <v>139</v>
      </c>
      <c r="DE16" s="664"/>
      <c r="DF16" s="664"/>
      <c r="DG16" s="664"/>
      <c r="DH16" s="664"/>
      <c r="DI16" s="664"/>
      <c r="DJ16" s="664"/>
      <c r="DK16" s="664"/>
      <c r="DL16" s="664"/>
      <c r="DM16" s="664"/>
      <c r="DN16" s="664"/>
      <c r="DO16" s="664"/>
      <c r="DP16" s="665"/>
      <c r="DQ16" s="669">
        <v>5492</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10284</v>
      </c>
      <c r="S17" s="664"/>
      <c r="T17" s="664"/>
      <c r="U17" s="664"/>
      <c r="V17" s="664"/>
      <c r="W17" s="664"/>
      <c r="X17" s="664"/>
      <c r="Y17" s="665"/>
      <c r="Z17" s="723">
        <v>0.1</v>
      </c>
      <c r="AA17" s="723"/>
      <c r="AB17" s="723"/>
      <c r="AC17" s="723"/>
      <c r="AD17" s="724">
        <v>10284</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237</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673155</v>
      </c>
      <c r="CS17" s="664"/>
      <c r="CT17" s="664"/>
      <c r="CU17" s="664"/>
      <c r="CV17" s="664"/>
      <c r="CW17" s="664"/>
      <c r="CX17" s="664"/>
      <c r="CY17" s="665"/>
      <c r="CZ17" s="723">
        <v>8.4</v>
      </c>
      <c r="DA17" s="723"/>
      <c r="DB17" s="723"/>
      <c r="DC17" s="723"/>
      <c r="DD17" s="669" t="s">
        <v>139</v>
      </c>
      <c r="DE17" s="664"/>
      <c r="DF17" s="664"/>
      <c r="DG17" s="664"/>
      <c r="DH17" s="664"/>
      <c r="DI17" s="664"/>
      <c r="DJ17" s="664"/>
      <c r="DK17" s="664"/>
      <c r="DL17" s="664"/>
      <c r="DM17" s="664"/>
      <c r="DN17" s="664"/>
      <c r="DO17" s="664"/>
      <c r="DP17" s="665"/>
      <c r="DQ17" s="669">
        <v>665651</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2698008</v>
      </c>
      <c r="S18" s="664"/>
      <c r="T18" s="664"/>
      <c r="U18" s="664"/>
      <c r="V18" s="664"/>
      <c r="W18" s="664"/>
      <c r="X18" s="664"/>
      <c r="Y18" s="665"/>
      <c r="Z18" s="723">
        <v>31.6</v>
      </c>
      <c r="AA18" s="723"/>
      <c r="AB18" s="723"/>
      <c r="AC18" s="723"/>
      <c r="AD18" s="724">
        <v>2426972</v>
      </c>
      <c r="AE18" s="724"/>
      <c r="AF18" s="724"/>
      <c r="AG18" s="724"/>
      <c r="AH18" s="724"/>
      <c r="AI18" s="724"/>
      <c r="AJ18" s="724"/>
      <c r="AK18" s="724"/>
      <c r="AL18" s="666">
        <v>44.5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129</v>
      </c>
      <c r="BP18" s="723"/>
      <c r="BQ18" s="723"/>
      <c r="BR18" s="723"/>
      <c r="BS18" s="669" t="s">
        <v>237</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237</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2426972</v>
      </c>
      <c r="S19" s="664"/>
      <c r="T19" s="664"/>
      <c r="U19" s="664"/>
      <c r="V19" s="664"/>
      <c r="W19" s="664"/>
      <c r="X19" s="664"/>
      <c r="Y19" s="665"/>
      <c r="Z19" s="723">
        <v>28.4</v>
      </c>
      <c r="AA19" s="723"/>
      <c r="AB19" s="723"/>
      <c r="AC19" s="723"/>
      <c r="AD19" s="724">
        <v>2426972</v>
      </c>
      <c r="AE19" s="724"/>
      <c r="AF19" s="724"/>
      <c r="AG19" s="724"/>
      <c r="AH19" s="724"/>
      <c r="AI19" s="724"/>
      <c r="AJ19" s="724"/>
      <c r="AK19" s="724"/>
      <c r="AL19" s="666">
        <v>44.5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75090</v>
      </c>
      <c r="BH19" s="664"/>
      <c r="BI19" s="664"/>
      <c r="BJ19" s="664"/>
      <c r="BK19" s="664"/>
      <c r="BL19" s="664"/>
      <c r="BM19" s="664"/>
      <c r="BN19" s="665"/>
      <c r="BO19" s="723">
        <v>3</v>
      </c>
      <c r="BP19" s="723"/>
      <c r="BQ19" s="723"/>
      <c r="BR19" s="723"/>
      <c r="BS19" s="669" t="s">
        <v>139</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139</v>
      </c>
      <c r="DA19" s="723"/>
      <c r="DB19" s="723"/>
      <c r="DC19" s="723"/>
      <c r="DD19" s="669" t="s">
        <v>129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271036</v>
      </c>
      <c r="S20" s="664"/>
      <c r="T20" s="664"/>
      <c r="U20" s="664"/>
      <c r="V20" s="664"/>
      <c r="W20" s="664"/>
      <c r="X20" s="664"/>
      <c r="Y20" s="665"/>
      <c r="Z20" s="723">
        <v>3.2</v>
      </c>
      <c r="AA20" s="723"/>
      <c r="AB20" s="723"/>
      <c r="AC20" s="723"/>
      <c r="AD20" s="724" t="s">
        <v>129</v>
      </c>
      <c r="AE20" s="724"/>
      <c r="AF20" s="724"/>
      <c r="AG20" s="724"/>
      <c r="AH20" s="724"/>
      <c r="AI20" s="724"/>
      <c r="AJ20" s="724"/>
      <c r="AK20" s="724"/>
      <c r="AL20" s="666" t="s">
        <v>237</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75090</v>
      </c>
      <c r="BH20" s="664"/>
      <c r="BI20" s="664"/>
      <c r="BJ20" s="664"/>
      <c r="BK20" s="664"/>
      <c r="BL20" s="664"/>
      <c r="BM20" s="664"/>
      <c r="BN20" s="665"/>
      <c r="BO20" s="723">
        <v>3</v>
      </c>
      <c r="BP20" s="723"/>
      <c r="BQ20" s="723"/>
      <c r="BR20" s="723"/>
      <c r="BS20" s="669" t="s">
        <v>139</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8026908</v>
      </c>
      <c r="CS20" s="664"/>
      <c r="CT20" s="664"/>
      <c r="CU20" s="664"/>
      <c r="CV20" s="664"/>
      <c r="CW20" s="664"/>
      <c r="CX20" s="664"/>
      <c r="CY20" s="665"/>
      <c r="CZ20" s="723">
        <v>100</v>
      </c>
      <c r="DA20" s="723"/>
      <c r="DB20" s="723"/>
      <c r="DC20" s="723"/>
      <c r="DD20" s="669">
        <v>827733</v>
      </c>
      <c r="DE20" s="664"/>
      <c r="DF20" s="664"/>
      <c r="DG20" s="664"/>
      <c r="DH20" s="664"/>
      <c r="DI20" s="664"/>
      <c r="DJ20" s="664"/>
      <c r="DK20" s="664"/>
      <c r="DL20" s="664"/>
      <c r="DM20" s="664"/>
      <c r="DN20" s="664"/>
      <c r="DO20" s="664"/>
      <c r="DP20" s="665"/>
      <c r="DQ20" s="669">
        <v>6129827</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139</v>
      </c>
      <c r="S21" s="664"/>
      <c r="T21" s="664"/>
      <c r="U21" s="664"/>
      <c r="V21" s="664"/>
      <c r="W21" s="664"/>
      <c r="X21" s="664"/>
      <c r="Y21" s="665"/>
      <c r="Z21" s="723" t="s">
        <v>139</v>
      </c>
      <c r="AA21" s="723"/>
      <c r="AB21" s="723"/>
      <c r="AC21" s="723"/>
      <c r="AD21" s="724" t="s">
        <v>139</v>
      </c>
      <c r="AE21" s="724"/>
      <c r="AF21" s="724"/>
      <c r="AG21" s="724"/>
      <c r="AH21" s="724"/>
      <c r="AI21" s="724"/>
      <c r="AJ21" s="724"/>
      <c r="AK21" s="724"/>
      <c r="AL21" s="666" t="s">
        <v>139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17487</v>
      </c>
      <c r="BH21" s="664"/>
      <c r="BI21" s="664"/>
      <c r="BJ21" s="664"/>
      <c r="BK21" s="664"/>
      <c r="BL21" s="664"/>
      <c r="BM21" s="664"/>
      <c r="BN21" s="665"/>
      <c r="BO21" s="723">
        <v>0.7</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5785874</v>
      </c>
      <c r="S22" s="664"/>
      <c r="T22" s="664"/>
      <c r="U22" s="664"/>
      <c r="V22" s="664"/>
      <c r="W22" s="664"/>
      <c r="X22" s="664"/>
      <c r="Y22" s="665"/>
      <c r="Z22" s="723">
        <v>67.7</v>
      </c>
      <c r="AA22" s="723"/>
      <c r="AB22" s="723"/>
      <c r="AC22" s="723"/>
      <c r="AD22" s="724">
        <v>5457235</v>
      </c>
      <c r="AE22" s="724"/>
      <c r="AF22" s="724"/>
      <c r="AG22" s="724"/>
      <c r="AH22" s="724"/>
      <c r="AI22" s="724"/>
      <c r="AJ22" s="724"/>
      <c r="AK22" s="724"/>
      <c r="AL22" s="666">
        <v>100</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139</v>
      </c>
      <c r="BP22" s="723"/>
      <c r="BQ22" s="723"/>
      <c r="BR22" s="723"/>
      <c r="BS22" s="669" t="s">
        <v>139</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1916</v>
      </c>
      <c r="S23" s="664"/>
      <c r="T23" s="664"/>
      <c r="U23" s="664"/>
      <c r="V23" s="664"/>
      <c r="W23" s="664"/>
      <c r="X23" s="664"/>
      <c r="Y23" s="665"/>
      <c r="Z23" s="723">
        <v>0</v>
      </c>
      <c r="AA23" s="723"/>
      <c r="AB23" s="723"/>
      <c r="AC23" s="723"/>
      <c r="AD23" s="724">
        <v>1916</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57603</v>
      </c>
      <c r="BH23" s="664"/>
      <c r="BI23" s="664"/>
      <c r="BJ23" s="664"/>
      <c r="BK23" s="664"/>
      <c r="BL23" s="664"/>
      <c r="BM23" s="664"/>
      <c r="BN23" s="665"/>
      <c r="BO23" s="723">
        <v>2.2999999999999998</v>
      </c>
      <c r="BP23" s="723"/>
      <c r="BQ23" s="723"/>
      <c r="BR23" s="723"/>
      <c r="BS23" s="669" t="s">
        <v>139</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54636</v>
      </c>
      <c r="S24" s="664"/>
      <c r="T24" s="664"/>
      <c r="U24" s="664"/>
      <c r="V24" s="664"/>
      <c r="W24" s="664"/>
      <c r="X24" s="664"/>
      <c r="Y24" s="665"/>
      <c r="Z24" s="723">
        <v>0.6</v>
      </c>
      <c r="AA24" s="723"/>
      <c r="AB24" s="723"/>
      <c r="AC24" s="723"/>
      <c r="AD24" s="724" t="s">
        <v>237</v>
      </c>
      <c r="AE24" s="724"/>
      <c r="AF24" s="724"/>
      <c r="AG24" s="724"/>
      <c r="AH24" s="724"/>
      <c r="AI24" s="724"/>
      <c r="AJ24" s="724"/>
      <c r="AK24" s="724"/>
      <c r="AL24" s="666" t="s">
        <v>129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139</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3146503</v>
      </c>
      <c r="CS24" s="727"/>
      <c r="CT24" s="727"/>
      <c r="CU24" s="727"/>
      <c r="CV24" s="727"/>
      <c r="CW24" s="727"/>
      <c r="CX24" s="727"/>
      <c r="CY24" s="773"/>
      <c r="CZ24" s="774">
        <v>39.200000000000003</v>
      </c>
      <c r="DA24" s="743"/>
      <c r="DB24" s="743"/>
      <c r="DC24" s="777"/>
      <c r="DD24" s="772">
        <v>2343794</v>
      </c>
      <c r="DE24" s="727"/>
      <c r="DF24" s="727"/>
      <c r="DG24" s="727"/>
      <c r="DH24" s="727"/>
      <c r="DI24" s="727"/>
      <c r="DJ24" s="727"/>
      <c r="DK24" s="773"/>
      <c r="DL24" s="772">
        <v>2074011</v>
      </c>
      <c r="DM24" s="727"/>
      <c r="DN24" s="727"/>
      <c r="DO24" s="727"/>
      <c r="DP24" s="727"/>
      <c r="DQ24" s="727"/>
      <c r="DR24" s="727"/>
      <c r="DS24" s="727"/>
      <c r="DT24" s="727"/>
      <c r="DU24" s="727"/>
      <c r="DV24" s="773"/>
      <c r="DW24" s="774">
        <v>35.9</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199733</v>
      </c>
      <c r="S25" s="664"/>
      <c r="T25" s="664"/>
      <c r="U25" s="664"/>
      <c r="V25" s="664"/>
      <c r="W25" s="664"/>
      <c r="X25" s="664"/>
      <c r="Y25" s="665"/>
      <c r="Z25" s="723">
        <v>2.2999999999999998</v>
      </c>
      <c r="AA25" s="723"/>
      <c r="AB25" s="723"/>
      <c r="AC25" s="723"/>
      <c r="AD25" s="724" t="s">
        <v>237</v>
      </c>
      <c r="AE25" s="724"/>
      <c r="AF25" s="724"/>
      <c r="AG25" s="724"/>
      <c r="AH25" s="724"/>
      <c r="AI25" s="724"/>
      <c r="AJ25" s="724"/>
      <c r="AK25" s="724"/>
      <c r="AL25" s="666" t="s">
        <v>237</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139</v>
      </c>
      <c r="BP25" s="723"/>
      <c r="BQ25" s="723"/>
      <c r="BR25" s="723"/>
      <c r="BS25" s="669" t="s">
        <v>237</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1591823</v>
      </c>
      <c r="CS25" s="662"/>
      <c r="CT25" s="662"/>
      <c r="CU25" s="662"/>
      <c r="CV25" s="662"/>
      <c r="CW25" s="662"/>
      <c r="CX25" s="662"/>
      <c r="CY25" s="663"/>
      <c r="CZ25" s="666">
        <v>19.8</v>
      </c>
      <c r="DA25" s="695"/>
      <c r="DB25" s="695"/>
      <c r="DC25" s="696"/>
      <c r="DD25" s="669">
        <v>1365383</v>
      </c>
      <c r="DE25" s="662"/>
      <c r="DF25" s="662"/>
      <c r="DG25" s="662"/>
      <c r="DH25" s="662"/>
      <c r="DI25" s="662"/>
      <c r="DJ25" s="662"/>
      <c r="DK25" s="663"/>
      <c r="DL25" s="669">
        <v>1112459</v>
      </c>
      <c r="DM25" s="662"/>
      <c r="DN25" s="662"/>
      <c r="DO25" s="662"/>
      <c r="DP25" s="662"/>
      <c r="DQ25" s="662"/>
      <c r="DR25" s="662"/>
      <c r="DS25" s="662"/>
      <c r="DT25" s="662"/>
      <c r="DU25" s="662"/>
      <c r="DV25" s="663"/>
      <c r="DW25" s="666">
        <v>19.3</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31936</v>
      </c>
      <c r="S26" s="664"/>
      <c r="T26" s="664"/>
      <c r="U26" s="664"/>
      <c r="V26" s="664"/>
      <c r="W26" s="664"/>
      <c r="X26" s="664"/>
      <c r="Y26" s="665"/>
      <c r="Z26" s="723">
        <v>0.4</v>
      </c>
      <c r="AA26" s="723"/>
      <c r="AB26" s="723"/>
      <c r="AC26" s="723"/>
      <c r="AD26" s="724" t="s">
        <v>129</v>
      </c>
      <c r="AE26" s="724"/>
      <c r="AF26" s="724"/>
      <c r="AG26" s="724"/>
      <c r="AH26" s="724"/>
      <c r="AI26" s="724"/>
      <c r="AJ26" s="724"/>
      <c r="AK26" s="724"/>
      <c r="AL26" s="666" t="s">
        <v>129</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139</v>
      </c>
      <c r="BP26" s="723"/>
      <c r="BQ26" s="723"/>
      <c r="BR26" s="723"/>
      <c r="BS26" s="669" t="s">
        <v>129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836876</v>
      </c>
      <c r="CS26" s="664"/>
      <c r="CT26" s="664"/>
      <c r="CU26" s="664"/>
      <c r="CV26" s="664"/>
      <c r="CW26" s="664"/>
      <c r="CX26" s="664"/>
      <c r="CY26" s="665"/>
      <c r="CZ26" s="666">
        <v>10.4</v>
      </c>
      <c r="DA26" s="695"/>
      <c r="DB26" s="695"/>
      <c r="DC26" s="696"/>
      <c r="DD26" s="669">
        <v>640764</v>
      </c>
      <c r="DE26" s="664"/>
      <c r="DF26" s="664"/>
      <c r="DG26" s="664"/>
      <c r="DH26" s="664"/>
      <c r="DI26" s="664"/>
      <c r="DJ26" s="664"/>
      <c r="DK26" s="665"/>
      <c r="DL26" s="669" t="s">
        <v>129</v>
      </c>
      <c r="DM26" s="664"/>
      <c r="DN26" s="664"/>
      <c r="DO26" s="664"/>
      <c r="DP26" s="664"/>
      <c r="DQ26" s="664"/>
      <c r="DR26" s="664"/>
      <c r="DS26" s="664"/>
      <c r="DT26" s="664"/>
      <c r="DU26" s="664"/>
      <c r="DV26" s="665"/>
      <c r="DW26" s="666" t="s">
        <v>237</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611044</v>
      </c>
      <c r="S27" s="664"/>
      <c r="T27" s="664"/>
      <c r="U27" s="664"/>
      <c r="V27" s="664"/>
      <c r="W27" s="664"/>
      <c r="X27" s="664"/>
      <c r="Y27" s="665"/>
      <c r="Z27" s="723">
        <v>7.2</v>
      </c>
      <c r="AA27" s="723"/>
      <c r="AB27" s="723"/>
      <c r="AC27" s="723"/>
      <c r="AD27" s="724" t="s">
        <v>237</v>
      </c>
      <c r="AE27" s="724"/>
      <c r="AF27" s="724"/>
      <c r="AG27" s="724"/>
      <c r="AH27" s="724"/>
      <c r="AI27" s="724"/>
      <c r="AJ27" s="724"/>
      <c r="AK27" s="724"/>
      <c r="AL27" s="666" t="s">
        <v>139</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2534960</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881525</v>
      </c>
      <c r="CS27" s="662"/>
      <c r="CT27" s="662"/>
      <c r="CU27" s="662"/>
      <c r="CV27" s="662"/>
      <c r="CW27" s="662"/>
      <c r="CX27" s="662"/>
      <c r="CY27" s="663"/>
      <c r="CZ27" s="666">
        <v>11</v>
      </c>
      <c r="DA27" s="695"/>
      <c r="DB27" s="695"/>
      <c r="DC27" s="696"/>
      <c r="DD27" s="669">
        <v>312760</v>
      </c>
      <c r="DE27" s="662"/>
      <c r="DF27" s="662"/>
      <c r="DG27" s="662"/>
      <c r="DH27" s="662"/>
      <c r="DI27" s="662"/>
      <c r="DJ27" s="662"/>
      <c r="DK27" s="663"/>
      <c r="DL27" s="669">
        <v>295901</v>
      </c>
      <c r="DM27" s="662"/>
      <c r="DN27" s="662"/>
      <c r="DO27" s="662"/>
      <c r="DP27" s="662"/>
      <c r="DQ27" s="662"/>
      <c r="DR27" s="662"/>
      <c r="DS27" s="662"/>
      <c r="DT27" s="662"/>
      <c r="DU27" s="662"/>
      <c r="DV27" s="663"/>
      <c r="DW27" s="666">
        <v>5.0999999999999996</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v>384</v>
      </c>
      <c r="S28" s="664"/>
      <c r="T28" s="664"/>
      <c r="U28" s="664"/>
      <c r="V28" s="664"/>
      <c r="W28" s="664"/>
      <c r="X28" s="664"/>
      <c r="Y28" s="665"/>
      <c r="Z28" s="723">
        <v>0</v>
      </c>
      <c r="AA28" s="723"/>
      <c r="AB28" s="723"/>
      <c r="AC28" s="723"/>
      <c r="AD28" s="724">
        <v>384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673155</v>
      </c>
      <c r="CS28" s="664"/>
      <c r="CT28" s="664"/>
      <c r="CU28" s="664"/>
      <c r="CV28" s="664"/>
      <c r="CW28" s="664"/>
      <c r="CX28" s="664"/>
      <c r="CY28" s="665"/>
      <c r="CZ28" s="666">
        <v>8.4</v>
      </c>
      <c r="DA28" s="695"/>
      <c r="DB28" s="695"/>
      <c r="DC28" s="696"/>
      <c r="DD28" s="669">
        <v>665651</v>
      </c>
      <c r="DE28" s="664"/>
      <c r="DF28" s="664"/>
      <c r="DG28" s="664"/>
      <c r="DH28" s="664"/>
      <c r="DI28" s="664"/>
      <c r="DJ28" s="664"/>
      <c r="DK28" s="665"/>
      <c r="DL28" s="669">
        <v>665651</v>
      </c>
      <c r="DM28" s="664"/>
      <c r="DN28" s="664"/>
      <c r="DO28" s="664"/>
      <c r="DP28" s="664"/>
      <c r="DQ28" s="664"/>
      <c r="DR28" s="664"/>
      <c r="DS28" s="664"/>
      <c r="DT28" s="664"/>
      <c r="DU28" s="664"/>
      <c r="DV28" s="665"/>
      <c r="DW28" s="666">
        <v>11.5</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391022</v>
      </c>
      <c r="S29" s="664"/>
      <c r="T29" s="664"/>
      <c r="U29" s="664"/>
      <c r="V29" s="664"/>
      <c r="W29" s="664"/>
      <c r="X29" s="664"/>
      <c r="Y29" s="665"/>
      <c r="Z29" s="723">
        <v>4.5999999999999996</v>
      </c>
      <c r="AA29" s="723"/>
      <c r="AB29" s="723"/>
      <c r="AC29" s="723"/>
      <c r="AD29" s="724" t="s">
        <v>139</v>
      </c>
      <c r="AE29" s="724"/>
      <c r="AF29" s="724"/>
      <c r="AG29" s="724"/>
      <c r="AH29" s="724"/>
      <c r="AI29" s="724"/>
      <c r="AJ29" s="724"/>
      <c r="AK29" s="724"/>
      <c r="AL29" s="666" t="s">
        <v>129</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673155</v>
      </c>
      <c r="CS29" s="662"/>
      <c r="CT29" s="662"/>
      <c r="CU29" s="662"/>
      <c r="CV29" s="662"/>
      <c r="CW29" s="662"/>
      <c r="CX29" s="662"/>
      <c r="CY29" s="663"/>
      <c r="CZ29" s="666">
        <v>8.4</v>
      </c>
      <c r="DA29" s="695"/>
      <c r="DB29" s="695"/>
      <c r="DC29" s="696"/>
      <c r="DD29" s="669">
        <v>665651</v>
      </c>
      <c r="DE29" s="662"/>
      <c r="DF29" s="662"/>
      <c r="DG29" s="662"/>
      <c r="DH29" s="662"/>
      <c r="DI29" s="662"/>
      <c r="DJ29" s="662"/>
      <c r="DK29" s="663"/>
      <c r="DL29" s="669">
        <v>665651</v>
      </c>
      <c r="DM29" s="662"/>
      <c r="DN29" s="662"/>
      <c r="DO29" s="662"/>
      <c r="DP29" s="662"/>
      <c r="DQ29" s="662"/>
      <c r="DR29" s="662"/>
      <c r="DS29" s="662"/>
      <c r="DT29" s="662"/>
      <c r="DU29" s="662"/>
      <c r="DV29" s="663"/>
      <c r="DW29" s="666">
        <v>11.5</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16234</v>
      </c>
      <c r="S30" s="664"/>
      <c r="T30" s="664"/>
      <c r="U30" s="664"/>
      <c r="V30" s="664"/>
      <c r="W30" s="664"/>
      <c r="X30" s="664"/>
      <c r="Y30" s="665"/>
      <c r="Z30" s="723">
        <v>0.2</v>
      </c>
      <c r="AA30" s="723"/>
      <c r="AB30" s="723"/>
      <c r="AC30" s="723"/>
      <c r="AD30" s="724" t="s">
        <v>129</v>
      </c>
      <c r="AE30" s="724"/>
      <c r="AF30" s="724"/>
      <c r="AG30" s="724"/>
      <c r="AH30" s="724"/>
      <c r="AI30" s="724"/>
      <c r="AJ30" s="724"/>
      <c r="AK30" s="724"/>
      <c r="AL30" s="666" t="s">
        <v>139</v>
      </c>
      <c r="AM30" s="667"/>
      <c r="AN30" s="667"/>
      <c r="AO30" s="725"/>
      <c r="AP30" s="751" t="s">
        <v>313</v>
      </c>
      <c r="AQ30" s="752"/>
      <c r="AR30" s="752"/>
      <c r="AS30" s="752"/>
      <c r="AT30" s="757" t="s">
        <v>314</v>
      </c>
      <c r="AU30" s="229"/>
      <c r="AV30" s="229"/>
      <c r="AW30" s="229"/>
      <c r="AX30" s="760" t="s">
        <v>190</v>
      </c>
      <c r="AY30" s="761"/>
      <c r="AZ30" s="761"/>
      <c r="BA30" s="761"/>
      <c r="BB30" s="761"/>
      <c r="BC30" s="761"/>
      <c r="BD30" s="761"/>
      <c r="BE30" s="761"/>
      <c r="BF30" s="762"/>
      <c r="BG30" s="741">
        <v>99.4</v>
      </c>
      <c r="BH30" s="742"/>
      <c r="BI30" s="742"/>
      <c r="BJ30" s="742"/>
      <c r="BK30" s="742"/>
      <c r="BL30" s="742"/>
      <c r="BM30" s="743">
        <v>97.9</v>
      </c>
      <c r="BN30" s="742"/>
      <c r="BO30" s="742"/>
      <c r="BP30" s="742"/>
      <c r="BQ30" s="744"/>
      <c r="BR30" s="741">
        <v>99.3</v>
      </c>
      <c r="BS30" s="742"/>
      <c r="BT30" s="742"/>
      <c r="BU30" s="742"/>
      <c r="BV30" s="742"/>
      <c r="BW30" s="742"/>
      <c r="BX30" s="743">
        <v>97.8</v>
      </c>
      <c r="BY30" s="742"/>
      <c r="BZ30" s="742"/>
      <c r="CA30" s="742"/>
      <c r="CB30" s="744"/>
      <c r="CD30" s="747"/>
      <c r="CE30" s="748"/>
      <c r="CF30" s="705" t="s">
        <v>315</v>
      </c>
      <c r="CG30" s="702"/>
      <c r="CH30" s="702"/>
      <c r="CI30" s="702"/>
      <c r="CJ30" s="702"/>
      <c r="CK30" s="702"/>
      <c r="CL30" s="702"/>
      <c r="CM30" s="702"/>
      <c r="CN30" s="702"/>
      <c r="CO30" s="702"/>
      <c r="CP30" s="702"/>
      <c r="CQ30" s="703"/>
      <c r="CR30" s="661">
        <v>658112</v>
      </c>
      <c r="CS30" s="664"/>
      <c r="CT30" s="664"/>
      <c r="CU30" s="664"/>
      <c r="CV30" s="664"/>
      <c r="CW30" s="664"/>
      <c r="CX30" s="664"/>
      <c r="CY30" s="665"/>
      <c r="CZ30" s="666">
        <v>8.1999999999999993</v>
      </c>
      <c r="DA30" s="695"/>
      <c r="DB30" s="695"/>
      <c r="DC30" s="696"/>
      <c r="DD30" s="669">
        <v>651170</v>
      </c>
      <c r="DE30" s="664"/>
      <c r="DF30" s="664"/>
      <c r="DG30" s="664"/>
      <c r="DH30" s="664"/>
      <c r="DI30" s="664"/>
      <c r="DJ30" s="664"/>
      <c r="DK30" s="665"/>
      <c r="DL30" s="669">
        <v>651170</v>
      </c>
      <c r="DM30" s="664"/>
      <c r="DN30" s="664"/>
      <c r="DO30" s="664"/>
      <c r="DP30" s="664"/>
      <c r="DQ30" s="664"/>
      <c r="DR30" s="664"/>
      <c r="DS30" s="664"/>
      <c r="DT30" s="664"/>
      <c r="DU30" s="664"/>
      <c r="DV30" s="665"/>
      <c r="DW30" s="666">
        <v>11.3</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91151</v>
      </c>
      <c r="S31" s="664"/>
      <c r="T31" s="664"/>
      <c r="U31" s="664"/>
      <c r="V31" s="664"/>
      <c r="W31" s="664"/>
      <c r="X31" s="664"/>
      <c r="Y31" s="665"/>
      <c r="Z31" s="723">
        <v>1.1000000000000001</v>
      </c>
      <c r="AA31" s="723"/>
      <c r="AB31" s="723"/>
      <c r="AC31" s="723"/>
      <c r="AD31" s="724" t="s">
        <v>139</v>
      </c>
      <c r="AE31" s="724"/>
      <c r="AF31" s="724"/>
      <c r="AG31" s="724"/>
      <c r="AH31" s="724"/>
      <c r="AI31" s="724"/>
      <c r="AJ31" s="724"/>
      <c r="AK31" s="724"/>
      <c r="AL31" s="666" t="s">
        <v>237</v>
      </c>
      <c r="AM31" s="667"/>
      <c r="AN31" s="667"/>
      <c r="AO31" s="725"/>
      <c r="AP31" s="753"/>
      <c r="AQ31" s="754"/>
      <c r="AR31" s="754"/>
      <c r="AS31" s="754"/>
      <c r="AT31" s="758"/>
      <c r="AU31" s="228" t="s">
        <v>317</v>
      </c>
      <c r="AV31" s="228"/>
      <c r="AW31" s="228"/>
      <c r="AX31" s="658" t="s">
        <v>318</v>
      </c>
      <c r="AY31" s="659"/>
      <c r="AZ31" s="659"/>
      <c r="BA31" s="659"/>
      <c r="BB31" s="659"/>
      <c r="BC31" s="659"/>
      <c r="BD31" s="659"/>
      <c r="BE31" s="659"/>
      <c r="BF31" s="660"/>
      <c r="BG31" s="739">
        <v>99.4</v>
      </c>
      <c r="BH31" s="662"/>
      <c r="BI31" s="662"/>
      <c r="BJ31" s="662"/>
      <c r="BK31" s="662"/>
      <c r="BL31" s="662"/>
      <c r="BM31" s="667">
        <v>98.3</v>
      </c>
      <c r="BN31" s="740"/>
      <c r="BO31" s="740"/>
      <c r="BP31" s="740"/>
      <c r="BQ31" s="701"/>
      <c r="BR31" s="739">
        <v>99.3</v>
      </c>
      <c r="BS31" s="662"/>
      <c r="BT31" s="662"/>
      <c r="BU31" s="662"/>
      <c r="BV31" s="662"/>
      <c r="BW31" s="662"/>
      <c r="BX31" s="667">
        <v>98.1</v>
      </c>
      <c r="BY31" s="740"/>
      <c r="BZ31" s="740"/>
      <c r="CA31" s="740"/>
      <c r="CB31" s="701"/>
      <c r="CD31" s="747"/>
      <c r="CE31" s="748"/>
      <c r="CF31" s="705" t="s">
        <v>319</v>
      </c>
      <c r="CG31" s="702"/>
      <c r="CH31" s="702"/>
      <c r="CI31" s="702"/>
      <c r="CJ31" s="702"/>
      <c r="CK31" s="702"/>
      <c r="CL31" s="702"/>
      <c r="CM31" s="702"/>
      <c r="CN31" s="702"/>
      <c r="CO31" s="702"/>
      <c r="CP31" s="702"/>
      <c r="CQ31" s="703"/>
      <c r="CR31" s="661">
        <v>15043</v>
      </c>
      <c r="CS31" s="662"/>
      <c r="CT31" s="662"/>
      <c r="CU31" s="662"/>
      <c r="CV31" s="662"/>
      <c r="CW31" s="662"/>
      <c r="CX31" s="662"/>
      <c r="CY31" s="663"/>
      <c r="CZ31" s="666">
        <v>0.2</v>
      </c>
      <c r="DA31" s="695"/>
      <c r="DB31" s="695"/>
      <c r="DC31" s="696"/>
      <c r="DD31" s="669">
        <v>14481</v>
      </c>
      <c r="DE31" s="662"/>
      <c r="DF31" s="662"/>
      <c r="DG31" s="662"/>
      <c r="DH31" s="662"/>
      <c r="DI31" s="662"/>
      <c r="DJ31" s="662"/>
      <c r="DK31" s="663"/>
      <c r="DL31" s="669">
        <v>14481</v>
      </c>
      <c r="DM31" s="662"/>
      <c r="DN31" s="662"/>
      <c r="DO31" s="662"/>
      <c r="DP31" s="662"/>
      <c r="DQ31" s="662"/>
      <c r="DR31" s="662"/>
      <c r="DS31" s="662"/>
      <c r="DT31" s="662"/>
      <c r="DU31" s="662"/>
      <c r="DV31" s="663"/>
      <c r="DW31" s="666">
        <v>0.3</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49975</v>
      </c>
      <c r="S32" s="664"/>
      <c r="T32" s="664"/>
      <c r="U32" s="664"/>
      <c r="V32" s="664"/>
      <c r="W32" s="664"/>
      <c r="X32" s="664"/>
      <c r="Y32" s="665"/>
      <c r="Z32" s="723">
        <v>0.6</v>
      </c>
      <c r="AA32" s="723"/>
      <c r="AB32" s="723"/>
      <c r="AC32" s="723"/>
      <c r="AD32" s="724" t="s">
        <v>129</v>
      </c>
      <c r="AE32" s="724"/>
      <c r="AF32" s="724"/>
      <c r="AG32" s="724"/>
      <c r="AH32" s="724"/>
      <c r="AI32" s="724"/>
      <c r="AJ32" s="724"/>
      <c r="AK32" s="724"/>
      <c r="AL32" s="666" t="s">
        <v>139</v>
      </c>
      <c r="AM32" s="667"/>
      <c r="AN32" s="667"/>
      <c r="AO32" s="725"/>
      <c r="AP32" s="755"/>
      <c r="AQ32" s="756"/>
      <c r="AR32" s="756"/>
      <c r="AS32" s="756"/>
      <c r="AT32" s="759"/>
      <c r="AU32" s="230"/>
      <c r="AV32" s="230"/>
      <c r="AW32" s="230"/>
      <c r="AX32" s="673" t="s">
        <v>321</v>
      </c>
      <c r="AY32" s="674"/>
      <c r="AZ32" s="674"/>
      <c r="BA32" s="674"/>
      <c r="BB32" s="674"/>
      <c r="BC32" s="674"/>
      <c r="BD32" s="674"/>
      <c r="BE32" s="674"/>
      <c r="BF32" s="675"/>
      <c r="BG32" s="738">
        <v>99.3</v>
      </c>
      <c r="BH32" s="677"/>
      <c r="BI32" s="677"/>
      <c r="BJ32" s="677"/>
      <c r="BK32" s="677"/>
      <c r="BL32" s="677"/>
      <c r="BM32" s="721">
        <v>97.5</v>
      </c>
      <c r="BN32" s="677"/>
      <c r="BO32" s="677"/>
      <c r="BP32" s="677"/>
      <c r="BQ32" s="714"/>
      <c r="BR32" s="738">
        <v>99.2</v>
      </c>
      <c r="BS32" s="677"/>
      <c r="BT32" s="677"/>
      <c r="BU32" s="677"/>
      <c r="BV32" s="677"/>
      <c r="BW32" s="677"/>
      <c r="BX32" s="721">
        <v>97.3</v>
      </c>
      <c r="BY32" s="677"/>
      <c r="BZ32" s="677"/>
      <c r="CA32" s="677"/>
      <c r="CB32" s="714"/>
      <c r="CD32" s="749"/>
      <c r="CE32" s="750"/>
      <c r="CF32" s="705" t="s">
        <v>322</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237</v>
      </c>
      <c r="DE32" s="664"/>
      <c r="DF32" s="664"/>
      <c r="DG32" s="664"/>
      <c r="DH32" s="664"/>
      <c r="DI32" s="664"/>
      <c r="DJ32" s="664"/>
      <c r="DK32" s="665"/>
      <c r="DL32" s="669" t="s">
        <v>237</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424482</v>
      </c>
      <c r="S33" s="664"/>
      <c r="T33" s="664"/>
      <c r="U33" s="664"/>
      <c r="V33" s="664"/>
      <c r="W33" s="664"/>
      <c r="X33" s="664"/>
      <c r="Y33" s="665"/>
      <c r="Z33" s="723">
        <v>5</v>
      </c>
      <c r="AA33" s="723"/>
      <c r="AB33" s="723"/>
      <c r="AC33" s="723"/>
      <c r="AD33" s="724" t="s">
        <v>237</v>
      </c>
      <c r="AE33" s="724"/>
      <c r="AF33" s="724"/>
      <c r="AG33" s="724"/>
      <c r="AH33" s="724"/>
      <c r="AI33" s="724"/>
      <c r="AJ33" s="724"/>
      <c r="AK33" s="724"/>
      <c r="AL33" s="666" t="s">
        <v>237</v>
      </c>
      <c r="AM33" s="667"/>
      <c r="AN33" s="667"/>
      <c r="AO33" s="72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5" t="s">
        <v>324</v>
      </c>
      <c r="CE33" s="702"/>
      <c r="CF33" s="702"/>
      <c r="CG33" s="702"/>
      <c r="CH33" s="702"/>
      <c r="CI33" s="702"/>
      <c r="CJ33" s="702"/>
      <c r="CK33" s="702"/>
      <c r="CL33" s="702"/>
      <c r="CM33" s="702"/>
      <c r="CN33" s="702"/>
      <c r="CO33" s="702"/>
      <c r="CP33" s="702"/>
      <c r="CQ33" s="703"/>
      <c r="CR33" s="661">
        <v>4047180</v>
      </c>
      <c r="CS33" s="662"/>
      <c r="CT33" s="662"/>
      <c r="CU33" s="662"/>
      <c r="CV33" s="662"/>
      <c r="CW33" s="662"/>
      <c r="CX33" s="662"/>
      <c r="CY33" s="663"/>
      <c r="CZ33" s="666">
        <v>50.4</v>
      </c>
      <c r="DA33" s="695"/>
      <c r="DB33" s="695"/>
      <c r="DC33" s="696"/>
      <c r="DD33" s="669">
        <v>3398643</v>
      </c>
      <c r="DE33" s="662"/>
      <c r="DF33" s="662"/>
      <c r="DG33" s="662"/>
      <c r="DH33" s="662"/>
      <c r="DI33" s="662"/>
      <c r="DJ33" s="662"/>
      <c r="DK33" s="663"/>
      <c r="DL33" s="669">
        <v>2535095</v>
      </c>
      <c r="DM33" s="662"/>
      <c r="DN33" s="662"/>
      <c r="DO33" s="662"/>
      <c r="DP33" s="662"/>
      <c r="DQ33" s="662"/>
      <c r="DR33" s="662"/>
      <c r="DS33" s="662"/>
      <c r="DT33" s="662"/>
      <c r="DU33" s="662"/>
      <c r="DV33" s="663"/>
      <c r="DW33" s="666">
        <v>43.9</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338265</v>
      </c>
      <c r="S34" s="664"/>
      <c r="T34" s="664"/>
      <c r="U34" s="664"/>
      <c r="V34" s="664"/>
      <c r="W34" s="664"/>
      <c r="X34" s="664"/>
      <c r="Y34" s="665"/>
      <c r="Z34" s="723">
        <v>4</v>
      </c>
      <c r="AA34" s="723"/>
      <c r="AB34" s="723"/>
      <c r="AC34" s="723"/>
      <c r="AD34" s="724">
        <v>20</v>
      </c>
      <c r="AE34" s="724"/>
      <c r="AF34" s="724"/>
      <c r="AG34" s="724"/>
      <c r="AH34" s="724"/>
      <c r="AI34" s="724"/>
      <c r="AJ34" s="724"/>
      <c r="AK34" s="724"/>
      <c r="AL34" s="666">
        <v>0</v>
      </c>
      <c r="AM34" s="667"/>
      <c r="AN34" s="667"/>
      <c r="AO34" s="725"/>
      <c r="AP34" s="233"/>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959368</v>
      </c>
      <c r="CS34" s="664"/>
      <c r="CT34" s="664"/>
      <c r="CU34" s="664"/>
      <c r="CV34" s="664"/>
      <c r="CW34" s="664"/>
      <c r="CX34" s="664"/>
      <c r="CY34" s="665"/>
      <c r="CZ34" s="666">
        <v>12</v>
      </c>
      <c r="DA34" s="695"/>
      <c r="DB34" s="695"/>
      <c r="DC34" s="696"/>
      <c r="DD34" s="669">
        <v>836876</v>
      </c>
      <c r="DE34" s="664"/>
      <c r="DF34" s="664"/>
      <c r="DG34" s="664"/>
      <c r="DH34" s="664"/>
      <c r="DI34" s="664"/>
      <c r="DJ34" s="664"/>
      <c r="DK34" s="665"/>
      <c r="DL34" s="669">
        <v>668150</v>
      </c>
      <c r="DM34" s="664"/>
      <c r="DN34" s="664"/>
      <c r="DO34" s="664"/>
      <c r="DP34" s="664"/>
      <c r="DQ34" s="664"/>
      <c r="DR34" s="664"/>
      <c r="DS34" s="664"/>
      <c r="DT34" s="664"/>
      <c r="DU34" s="664"/>
      <c r="DV34" s="665"/>
      <c r="DW34" s="666">
        <v>11.6</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544600</v>
      </c>
      <c r="S35" s="664"/>
      <c r="T35" s="664"/>
      <c r="U35" s="664"/>
      <c r="V35" s="664"/>
      <c r="W35" s="664"/>
      <c r="X35" s="664"/>
      <c r="Y35" s="665"/>
      <c r="Z35" s="723">
        <v>6.4</v>
      </c>
      <c r="AA35" s="723"/>
      <c r="AB35" s="723"/>
      <c r="AC35" s="723"/>
      <c r="AD35" s="724" t="s">
        <v>129</v>
      </c>
      <c r="AE35" s="724"/>
      <c r="AF35" s="724"/>
      <c r="AG35" s="724"/>
      <c r="AH35" s="724"/>
      <c r="AI35" s="724"/>
      <c r="AJ35" s="724"/>
      <c r="AK35" s="724"/>
      <c r="AL35" s="666" t="s">
        <v>129</v>
      </c>
      <c r="AM35" s="667"/>
      <c r="AN35" s="667"/>
      <c r="AO35" s="725"/>
      <c r="AP35" s="233"/>
      <c r="AQ35" s="729" t="s">
        <v>330</v>
      </c>
      <c r="AR35" s="730"/>
      <c r="AS35" s="730"/>
      <c r="AT35" s="730"/>
      <c r="AU35" s="730"/>
      <c r="AV35" s="730"/>
      <c r="AW35" s="730"/>
      <c r="AX35" s="730"/>
      <c r="AY35" s="731"/>
      <c r="AZ35" s="726">
        <v>1737843</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35068</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39632</v>
      </c>
      <c r="CS35" s="662"/>
      <c r="CT35" s="662"/>
      <c r="CU35" s="662"/>
      <c r="CV35" s="662"/>
      <c r="CW35" s="662"/>
      <c r="CX35" s="662"/>
      <c r="CY35" s="663"/>
      <c r="CZ35" s="666">
        <v>0.5</v>
      </c>
      <c r="DA35" s="695"/>
      <c r="DB35" s="695"/>
      <c r="DC35" s="696"/>
      <c r="DD35" s="669">
        <v>36811</v>
      </c>
      <c r="DE35" s="662"/>
      <c r="DF35" s="662"/>
      <c r="DG35" s="662"/>
      <c r="DH35" s="662"/>
      <c r="DI35" s="662"/>
      <c r="DJ35" s="662"/>
      <c r="DK35" s="663"/>
      <c r="DL35" s="669">
        <v>34770</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139</v>
      </c>
      <c r="AA36" s="723"/>
      <c r="AB36" s="723"/>
      <c r="AC36" s="723"/>
      <c r="AD36" s="724" t="s">
        <v>139</v>
      </c>
      <c r="AE36" s="724"/>
      <c r="AF36" s="724"/>
      <c r="AG36" s="724"/>
      <c r="AH36" s="724"/>
      <c r="AI36" s="724"/>
      <c r="AJ36" s="724"/>
      <c r="AK36" s="724"/>
      <c r="AL36" s="666" t="s">
        <v>139</v>
      </c>
      <c r="AM36" s="667"/>
      <c r="AN36" s="667"/>
      <c r="AO36" s="725"/>
      <c r="AQ36" s="698" t="s">
        <v>334</v>
      </c>
      <c r="AR36" s="699"/>
      <c r="AS36" s="699"/>
      <c r="AT36" s="699"/>
      <c r="AU36" s="699"/>
      <c r="AV36" s="699"/>
      <c r="AW36" s="699"/>
      <c r="AX36" s="699"/>
      <c r="AY36" s="700"/>
      <c r="AZ36" s="661">
        <v>516272</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27168</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1359248</v>
      </c>
      <c r="CS36" s="664"/>
      <c r="CT36" s="664"/>
      <c r="CU36" s="664"/>
      <c r="CV36" s="664"/>
      <c r="CW36" s="664"/>
      <c r="CX36" s="664"/>
      <c r="CY36" s="665"/>
      <c r="CZ36" s="666">
        <v>16.899999999999999</v>
      </c>
      <c r="DA36" s="695"/>
      <c r="DB36" s="695"/>
      <c r="DC36" s="696"/>
      <c r="DD36" s="669">
        <v>1253547</v>
      </c>
      <c r="DE36" s="664"/>
      <c r="DF36" s="664"/>
      <c r="DG36" s="664"/>
      <c r="DH36" s="664"/>
      <c r="DI36" s="664"/>
      <c r="DJ36" s="664"/>
      <c r="DK36" s="665"/>
      <c r="DL36" s="669">
        <v>722352</v>
      </c>
      <c r="DM36" s="664"/>
      <c r="DN36" s="664"/>
      <c r="DO36" s="664"/>
      <c r="DP36" s="664"/>
      <c r="DQ36" s="664"/>
      <c r="DR36" s="664"/>
      <c r="DS36" s="664"/>
      <c r="DT36" s="664"/>
      <c r="DU36" s="664"/>
      <c r="DV36" s="665"/>
      <c r="DW36" s="666">
        <v>12.5</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314800</v>
      </c>
      <c r="S37" s="664"/>
      <c r="T37" s="664"/>
      <c r="U37" s="664"/>
      <c r="V37" s="664"/>
      <c r="W37" s="664"/>
      <c r="X37" s="664"/>
      <c r="Y37" s="665"/>
      <c r="Z37" s="723">
        <v>3.7</v>
      </c>
      <c r="AA37" s="723"/>
      <c r="AB37" s="723"/>
      <c r="AC37" s="723"/>
      <c r="AD37" s="724" t="s">
        <v>237</v>
      </c>
      <c r="AE37" s="724"/>
      <c r="AF37" s="724"/>
      <c r="AG37" s="724"/>
      <c r="AH37" s="724"/>
      <c r="AI37" s="724"/>
      <c r="AJ37" s="724"/>
      <c r="AK37" s="724"/>
      <c r="AL37" s="666" t="s">
        <v>139</v>
      </c>
      <c r="AM37" s="667"/>
      <c r="AN37" s="667"/>
      <c r="AO37" s="725"/>
      <c r="AQ37" s="698" t="s">
        <v>338</v>
      </c>
      <c r="AR37" s="699"/>
      <c r="AS37" s="699"/>
      <c r="AT37" s="699"/>
      <c r="AU37" s="699"/>
      <c r="AV37" s="699"/>
      <c r="AW37" s="699"/>
      <c r="AX37" s="699"/>
      <c r="AY37" s="700"/>
      <c r="AZ37" s="661">
        <v>477000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2764</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573510</v>
      </c>
      <c r="CS37" s="662"/>
      <c r="CT37" s="662"/>
      <c r="CU37" s="662"/>
      <c r="CV37" s="662"/>
      <c r="CW37" s="662"/>
      <c r="CX37" s="662"/>
      <c r="CY37" s="663"/>
      <c r="CZ37" s="666">
        <v>7.1</v>
      </c>
      <c r="DA37" s="695"/>
      <c r="DB37" s="695"/>
      <c r="DC37" s="696"/>
      <c r="DD37" s="669">
        <v>543936</v>
      </c>
      <c r="DE37" s="662"/>
      <c r="DF37" s="662"/>
      <c r="DG37" s="662"/>
      <c r="DH37" s="662"/>
      <c r="DI37" s="662"/>
      <c r="DJ37" s="662"/>
      <c r="DK37" s="663"/>
      <c r="DL37" s="669">
        <v>428078</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8541252</v>
      </c>
      <c r="S38" s="713"/>
      <c r="T38" s="713"/>
      <c r="U38" s="713"/>
      <c r="V38" s="713"/>
      <c r="W38" s="713"/>
      <c r="X38" s="713"/>
      <c r="Y38" s="718"/>
      <c r="Z38" s="719">
        <v>100</v>
      </c>
      <c r="AA38" s="719"/>
      <c r="AB38" s="719"/>
      <c r="AC38" s="719"/>
      <c r="AD38" s="720">
        <v>5459555</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18561</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4368</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1242282</v>
      </c>
      <c r="CS38" s="664"/>
      <c r="CT38" s="664"/>
      <c r="CU38" s="664"/>
      <c r="CV38" s="664"/>
      <c r="CW38" s="664"/>
      <c r="CX38" s="664"/>
      <c r="CY38" s="665"/>
      <c r="CZ38" s="666">
        <v>15.5</v>
      </c>
      <c r="DA38" s="695"/>
      <c r="DB38" s="695"/>
      <c r="DC38" s="696"/>
      <c r="DD38" s="669">
        <v>1128153</v>
      </c>
      <c r="DE38" s="664"/>
      <c r="DF38" s="664"/>
      <c r="DG38" s="664"/>
      <c r="DH38" s="664"/>
      <c r="DI38" s="664"/>
      <c r="DJ38" s="664"/>
      <c r="DK38" s="665"/>
      <c r="DL38" s="669">
        <v>1109823</v>
      </c>
      <c r="DM38" s="664"/>
      <c r="DN38" s="664"/>
      <c r="DO38" s="664"/>
      <c r="DP38" s="664"/>
      <c r="DQ38" s="664"/>
      <c r="DR38" s="664"/>
      <c r="DS38" s="664"/>
      <c r="DT38" s="664"/>
      <c r="DU38" s="664"/>
      <c r="DV38" s="665"/>
      <c r="DW38" s="666">
        <v>19.2</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3657</v>
      </c>
      <c r="BA39" s="664"/>
      <c r="BB39" s="664"/>
      <c r="BC39" s="664"/>
      <c r="BD39" s="662"/>
      <c r="BE39" s="662"/>
      <c r="BF39" s="701"/>
      <c r="BG39" s="706" t="s">
        <v>346</v>
      </c>
      <c r="BH39" s="707"/>
      <c r="BI39" s="707"/>
      <c r="BJ39" s="707"/>
      <c r="BK39" s="707"/>
      <c r="BL39" s="234"/>
      <c r="BM39" s="702" t="s">
        <v>347</v>
      </c>
      <c r="BN39" s="702"/>
      <c r="BO39" s="702"/>
      <c r="BP39" s="702"/>
      <c r="BQ39" s="702"/>
      <c r="BR39" s="702"/>
      <c r="BS39" s="702"/>
      <c r="BT39" s="702"/>
      <c r="BU39" s="703"/>
      <c r="BV39" s="661">
        <v>85</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70474</v>
      </c>
      <c r="CS39" s="662"/>
      <c r="CT39" s="662"/>
      <c r="CU39" s="662"/>
      <c r="CV39" s="662"/>
      <c r="CW39" s="662"/>
      <c r="CX39" s="662"/>
      <c r="CY39" s="663"/>
      <c r="CZ39" s="666">
        <v>0.9</v>
      </c>
      <c r="DA39" s="695"/>
      <c r="DB39" s="695"/>
      <c r="DC39" s="696"/>
      <c r="DD39" s="669">
        <v>40080</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145997</v>
      </c>
      <c r="BA40" s="664"/>
      <c r="BB40" s="664"/>
      <c r="BC40" s="664"/>
      <c r="BD40" s="662"/>
      <c r="BE40" s="662"/>
      <c r="BF40" s="701"/>
      <c r="BG40" s="706"/>
      <c r="BH40" s="707"/>
      <c r="BI40" s="707"/>
      <c r="BJ40" s="707"/>
      <c r="BK40" s="707"/>
      <c r="BL40" s="234"/>
      <c r="BM40" s="702" t="s">
        <v>350</v>
      </c>
      <c r="BN40" s="702"/>
      <c r="BO40" s="702"/>
      <c r="BP40" s="702"/>
      <c r="BQ40" s="702"/>
      <c r="BR40" s="702"/>
      <c r="BS40" s="702"/>
      <c r="BT40" s="702"/>
      <c r="BU40" s="703"/>
      <c r="BV40" s="661" t="s">
        <v>129</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376176</v>
      </c>
      <c r="CS40" s="664"/>
      <c r="CT40" s="664"/>
      <c r="CU40" s="664"/>
      <c r="CV40" s="664"/>
      <c r="CW40" s="664"/>
      <c r="CX40" s="664"/>
      <c r="CY40" s="665"/>
      <c r="CZ40" s="666">
        <v>4.7</v>
      </c>
      <c r="DA40" s="695"/>
      <c r="DB40" s="695"/>
      <c r="DC40" s="696"/>
      <c r="DD40" s="669">
        <v>103176</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576356</v>
      </c>
      <c r="BA41" s="713"/>
      <c r="BB41" s="713"/>
      <c r="BC41" s="713"/>
      <c r="BD41" s="677"/>
      <c r="BE41" s="677"/>
      <c r="BF41" s="714"/>
      <c r="BG41" s="708"/>
      <c r="BH41" s="709"/>
      <c r="BI41" s="709"/>
      <c r="BJ41" s="709"/>
      <c r="BK41" s="709"/>
      <c r="BL41" s="235"/>
      <c r="BM41" s="715" t="s">
        <v>353</v>
      </c>
      <c r="BN41" s="715"/>
      <c r="BO41" s="715"/>
      <c r="BP41" s="715"/>
      <c r="BQ41" s="715"/>
      <c r="BR41" s="715"/>
      <c r="BS41" s="715"/>
      <c r="BT41" s="715"/>
      <c r="BU41" s="716"/>
      <c r="BV41" s="676">
        <v>337</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8" t="s">
        <v>355</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8" t="s">
        <v>356</v>
      </c>
      <c r="CE42" s="659"/>
      <c r="CF42" s="659"/>
      <c r="CG42" s="659"/>
      <c r="CH42" s="659"/>
      <c r="CI42" s="659"/>
      <c r="CJ42" s="659"/>
      <c r="CK42" s="659"/>
      <c r="CL42" s="659"/>
      <c r="CM42" s="659"/>
      <c r="CN42" s="659"/>
      <c r="CO42" s="659"/>
      <c r="CP42" s="659"/>
      <c r="CQ42" s="660"/>
      <c r="CR42" s="661">
        <v>833225</v>
      </c>
      <c r="CS42" s="664"/>
      <c r="CT42" s="664"/>
      <c r="CU42" s="664"/>
      <c r="CV42" s="664"/>
      <c r="CW42" s="664"/>
      <c r="CX42" s="664"/>
      <c r="CY42" s="665"/>
      <c r="CZ42" s="666">
        <v>10.4</v>
      </c>
      <c r="DA42" s="667"/>
      <c r="DB42" s="667"/>
      <c r="DC42" s="668"/>
      <c r="DD42" s="669">
        <v>387390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8" t="s">
        <v>357</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8" t="s">
        <v>358</v>
      </c>
      <c r="CE43" s="659"/>
      <c r="CF43" s="659"/>
      <c r="CG43" s="659"/>
      <c r="CH43" s="659"/>
      <c r="CI43" s="659"/>
      <c r="CJ43" s="659"/>
      <c r="CK43" s="659"/>
      <c r="CL43" s="659"/>
      <c r="CM43" s="659"/>
      <c r="CN43" s="659"/>
      <c r="CO43" s="659"/>
      <c r="CP43" s="659"/>
      <c r="CQ43" s="660"/>
      <c r="CR43" s="661">
        <v>14286</v>
      </c>
      <c r="CS43" s="662"/>
      <c r="CT43" s="662"/>
      <c r="CU43" s="662"/>
      <c r="CV43" s="662"/>
      <c r="CW43" s="662"/>
      <c r="CX43" s="662"/>
      <c r="CY43" s="663"/>
      <c r="CZ43" s="666">
        <v>0.2</v>
      </c>
      <c r="DA43" s="695"/>
      <c r="DB43" s="695"/>
      <c r="DC43" s="696"/>
      <c r="DD43" s="669">
        <v>14286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9" t="s">
        <v>359</v>
      </c>
      <c r="CD44" s="689" t="s">
        <v>310</v>
      </c>
      <c r="CE44" s="690"/>
      <c r="CF44" s="658" t="s">
        <v>360</v>
      </c>
      <c r="CG44" s="659"/>
      <c r="CH44" s="659"/>
      <c r="CI44" s="659"/>
      <c r="CJ44" s="659"/>
      <c r="CK44" s="659"/>
      <c r="CL44" s="659"/>
      <c r="CM44" s="659"/>
      <c r="CN44" s="659"/>
      <c r="CO44" s="659"/>
      <c r="CP44" s="659"/>
      <c r="CQ44" s="660"/>
      <c r="CR44" s="661">
        <v>827733</v>
      </c>
      <c r="CS44" s="664"/>
      <c r="CT44" s="664"/>
      <c r="CU44" s="664"/>
      <c r="CV44" s="664"/>
      <c r="CW44" s="664"/>
      <c r="CX44" s="664"/>
      <c r="CY44" s="665"/>
      <c r="CZ44" s="666">
        <v>10.3</v>
      </c>
      <c r="DA44" s="667"/>
      <c r="DB44" s="667"/>
      <c r="DC44" s="668"/>
      <c r="DD44" s="669">
        <v>381898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500130</v>
      </c>
      <c r="CS45" s="662"/>
      <c r="CT45" s="662"/>
      <c r="CU45" s="662"/>
      <c r="CV45" s="662"/>
      <c r="CW45" s="662"/>
      <c r="CX45" s="662"/>
      <c r="CY45" s="663"/>
      <c r="CZ45" s="666">
        <v>6.2</v>
      </c>
      <c r="DA45" s="695"/>
      <c r="DB45" s="695"/>
      <c r="DC45" s="696"/>
      <c r="DD45" s="669">
        <v>118590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325523</v>
      </c>
      <c r="CS46" s="664"/>
      <c r="CT46" s="664"/>
      <c r="CU46" s="664"/>
      <c r="CV46" s="664"/>
      <c r="CW46" s="664"/>
      <c r="CX46" s="664"/>
      <c r="CY46" s="665"/>
      <c r="CZ46" s="666">
        <v>4.0999999999999996</v>
      </c>
      <c r="DA46" s="667"/>
      <c r="DB46" s="667"/>
      <c r="DC46" s="668"/>
      <c r="DD46" s="669">
        <v>263308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5492</v>
      </c>
      <c r="CS47" s="662"/>
      <c r="CT47" s="662"/>
      <c r="CU47" s="662"/>
      <c r="CV47" s="662"/>
      <c r="CW47" s="662"/>
      <c r="CX47" s="662"/>
      <c r="CY47" s="663"/>
      <c r="CZ47" s="666">
        <v>0.1</v>
      </c>
      <c r="DA47" s="695"/>
      <c r="DB47" s="695"/>
      <c r="DC47" s="696"/>
      <c r="DD47" s="669">
        <v>5492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8026908</v>
      </c>
      <c r="CS49" s="677"/>
      <c r="CT49" s="677"/>
      <c r="CU49" s="677"/>
      <c r="CV49" s="677"/>
      <c r="CW49" s="677"/>
      <c r="CX49" s="677"/>
      <c r="CY49" s="678"/>
      <c r="CZ49" s="679">
        <v>100</v>
      </c>
      <c r="DA49" s="680"/>
      <c r="DB49" s="680"/>
      <c r="DC49" s="681"/>
      <c r="DD49" s="682">
        <v>6129827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oUH7gdvKbWiDZxmaX+/Pgynx7NE7U9Vn2jL4dw2HyWkHN/6V/JYE0GUocdM51hsje3UjYW/+Mf+YbutNYraYA==" saltValue="+nVGtotl2aiYo2L5OtY8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0" t="s">
        <v>367</v>
      </c>
      <c r="DK2" s="1201"/>
      <c r="DL2" s="1201"/>
      <c r="DM2" s="1201"/>
      <c r="DN2" s="1201"/>
      <c r="DO2" s="1202"/>
      <c r="DP2" s="248"/>
      <c r="DQ2" s="1200" t="s">
        <v>368</v>
      </c>
      <c r="DR2" s="1201"/>
      <c r="DS2" s="1201"/>
      <c r="DT2" s="1201"/>
      <c r="DU2" s="1201"/>
      <c r="DV2" s="1201"/>
      <c r="DW2" s="1201"/>
      <c r="DX2" s="1201"/>
      <c r="DY2" s="1201"/>
      <c r="DZ2" s="120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3" t="s">
        <v>369</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5" t="s">
        <v>371</v>
      </c>
      <c r="B5" s="1086"/>
      <c r="C5" s="1086"/>
      <c r="D5" s="1086"/>
      <c r="E5" s="1086"/>
      <c r="F5" s="1086"/>
      <c r="G5" s="1086"/>
      <c r="H5" s="1086"/>
      <c r="I5" s="1086"/>
      <c r="J5" s="1086"/>
      <c r="K5" s="1086"/>
      <c r="L5" s="1086"/>
      <c r="M5" s="1086"/>
      <c r="N5" s="1086"/>
      <c r="O5" s="1086"/>
      <c r="P5" s="1087"/>
      <c r="Q5" s="1091" t="s">
        <v>372</v>
      </c>
      <c r="R5" s="1092"/>
      <c r="S5" s="1092"/>
      <c r="T5" s="1092"/>
      <c r="U5" s="1093"/>
      <c r="V5" s="1091" t="s">
        <v>373</v>
      </c>
      <c r="W5" s="1092"/>
      <c r="X5" s="1092"/>
      <c r="Y5" s="1092"/>
      <c r="Z5" s="1093"/>
      <c r="AA5" s="1091" t="s">
        <v>374</v>
      </c>
      <c r="AB5" s="1092"/>
      <c r="AC5" s="1092"/>
      <c r="AD5" s="1092"/>
      <c r="AE5" s="1092"/>
      <c r="AF5" s="1203" t="s">
        <v>375</v>
      </c>
      <c r="AG5" s="1092"/>
      <c r="AH5" s="1092"/>
      <c r="AI5" s="1092"/>
      <c r="AJ5" s="1107"/>
      <c r="AK5" s="1092" t="s">
        <v>376</v>
      </c>
      <c r="AL5" s="1092"/>
      <c r="AM5" s="1092"/>
      <c r="AN5" s="1092"/>
      <c r="AO5" s="1093"/>
      <c r="AP5" s="1091" t="s">
        <v>377</v>
      </c>
      <c r="AQ5" s="1092"/>
      <c r="AR5" s="1092"/>
      <c r="AS5" s="1092"/>
      <c r="AT5" s="1093"/>
      <c r="AU5" s="1091" t="s">
        <v>378</v>
      </c>
      <c r="AV5" s="1092"/>
      <c r="AW5" s="1092"/>
      <c r="AX5" s="1092"/>
      <c r="AY5" s="1107"/>
      <c r="AZ5" s="255"/>
      <c r="BA5" s="255"/>
      <c r="BB5" s="255"/>
      <c r="BC5" s="255"/>
      <c r="BD5" s="255"/>
      <c r="BE5" s="256"/>
      <c r="BF5" s="256"/>
      <c r="BG5" s="256"/>
      <c r="BH5" s="256"/>
      <c r="BI5" s="256"/>
      <c r="BJ5" s="256"/>
      <c r="BK5" s="256"/>
      <c r="BL5" s="256"/>
      <c r="BM5" s="256"/>
      <c r="BN5" s="256"/>
      <c r="BO5" s="256"/>
      <c r="BP5" s="256"/>
      <c r="BQ5" s="1085" t="s">
        <v>379</v>
      </c>
      <c r="BR5" s="1086"/>
      <c r="BS5" s="1086"/>
      <c r="BT5" s="1086"/>
      <c r="BU5" s="1086"/>
      <c r="BV5" s="1086"/>
      <c r="BW5" s="1086"/>
      <c r="BX5" s="1086"/>
      <c r="BY5" s="1086"/>
      <c r="BZ5" s="1086"/>
      <c r="CA5" s="1086"/>
      <c r="CB5" s="1086"/>
      <c r="CC5" s="1086"/>
      <c r="CD5" s="1086"/>
      <c r="CE5" s="1086"/>
      <c r="CF5" s="1086"/>
      <c r="CG5" s="1087"/>
      <c r="CH5" s="1091" t="s">
        <v>380</v>
      </c>
      <c r="CI5" s="1092"/>
      <c r="CJ5" s="1092"/>
      <c r="CK5" s="1092"/>
      <c r="CL5" s="1093"/>
      <c r="CM5" s="1091" t="s">
        <v>381</v>
      </c>
      <c r="CN5" s="1092"/>
      <c r="CO5" s="1092"/>
      <c r="CP5" s="1092"/>
      <c r="CQ5" s="1093"/>
      <c r="CR5" s="1091" t="s">
        <v>382</v>
      </c>
      <c r="CS5" s="1092"/>
      <c r="CT5" s="1092"/>
      <c r="CU5" s="1092"/>
      <c r="CV5" s="1093"/>
      <c r="CW5" s="1091" t="s">
        <v>383</v>
      </c>
      <c r="CX5" s="1092"/>
      <c r="CY5" s="1092"/>
      <c r="CZ5" s="1092"/>
      <c r="DA5" s="1093"/>
      <c r="DB5" s="1091" t="s">
        <v>384</v>
      </c>
      <c r="DC5" s="1092"/>
      <c r="DD5" s="1092"/>
      <c r="DE5" s="1092"/>
      <c r="DF5" s="1093"/>
      <c r="DG5" s="1188" t="s">
        <v>385</v>
      </c>
      <c r="DH5" s="1189"/>
      <c r="DI5" s="1189"/>
      <c r="DJ5" s="1189"/>
      <c r="DK5" s="1190"/>
      <c r="DL5" s="1188" t="s">
        <v>386</v>
      </c>
      <c r="DM5" s="1189"/>
      <c r="DN5" s="1189"/>
      <c r="DO5" s="1189"/>
      <c r="DP5" s="1190"/>
      <c r="DQ5" s="1091" t="s">
        <v>387</v>
      </c>
      <c r="DR5" s="1092"/>
      <c r="DS5" s="1092"/>
      <c r="DT5" s="1092"/>
      <c r="DU5" s="1093"/>
      <c r="DV5" s="1091" t="s">
        <v>378</v>
      </c>
      <c r="DW5" s="1092"/>
      <c r="DX5" s="1092"/>
      <c r="DY5" s="1092"/>
      <c r="DZ5" s="1107"/>
      <c r="EA5" s="253"/>
    </row>
    <row r="6" spans="1:131" s="254"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1"/>
      <c r="BA6" s="251"/>
      <c r="BB6" s="251"/>
      <c r="BC6" s="251"/>
      <c r="BD6" s="251"/>
      <c r="BE6" s="252"/>
      <c r="BF6" s="252"/>
      <c r="BG6" s="252"/>
      <c r="BH6" s="252"/>
      <c r="BI6" s="252"/>
      <c r="BJ6" s="252"/>
      <c r="BK6" s="252"/>
      <c r="BL6" s="252"/>
      <c r="BM6" s="252"/>
      <c r="BN6" s="252"/>
      <c r="BO6" s="252"/>
      <c r="BP6" s="252"/>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3"/>
    </row>
    <row r="7" spans="1:131" s="254" customFormat="1" ht="26.25" customHeight="1" thickTop="1" x14ac:dyDescent="0.15">
      <c r="A7" s="257">
        <v>1</v>
      </c>
      <c r="B7" s="1140" t="s">
        <v>388</v>
      </c>
      <c r="C7" s="1141"/>
      <c r="D7" s="1141"/>
      <c r="E7" s="1141"/>
      <c r="F7" s="1141"/>
      <c r="G7" s="1141"/>
      <c r="H7" s="1141"/>
      <c r="I7" s="1141"/>
      <c r="J7" s="1141"/>
      <c r="K7" s="1141"/>
      <c r="L7" s="1141"/>
      <c r="M7" s="1141"/>
      <c r="N7" s="1141"/>
      <c r="O7" s="1141"/>
      <c r="P7" s="1142"/>
      <c r="Q7" s="1194">
        <v>8554</v>
      </c>
      <c r="R7" s="1195"/>
      <c r="S7" s="1195"/>
      <c r="T7" s="1195"/>
      <c r="U7" s="1195"/>
      <c r="V7" s="1195">
        <v>8039</v>
      </c>
      <c r="W7" s="1195"/>
      <c r="X7" s="1195"/>
      <c r="Y7" s="1195"/>
      <c r="Z7" s="1195"/>
      <c r="AA7" s="1195">
        <v>515</v>
      </c>
      <c r="AB7" s="1195"/>
      <c r="AC7" s="1195"/>
      <c r="AD7" s="1195"/>
      <c r="AE7" s="1196"/>
      <c r="AF7" s="1197">
        <v>391</v>
      </c>
      <c r="AG7" s="1198"/>
      <c r="AH7" s="1198"/>
      <c r="AI7" s="1198"/>
      <c r="AJ7" s="1199"/>
      <c r="AK7" s="1181" t="s">
        <v>610</v>
      </c>
      <c r="AL7" s="1182"/>
      <c r="AM7" s="1182"/>
      <c r="AN7" s="1182"/>
      <c r="AO7" s="1182"/>
      <c r="AP7" s="1182">
        <v>7243</v>
      </c>
      <c r="AQ7" s="1182"/>
      <c r="AR7" s="1182"/>
      <c r="AS7" s="1182"/>
      <c r="AT7" s="1182"/>
      <c r="AU7" s="1183"/>
      <c r="AV7" s="1183"/>
      <c r="AW7" s="1183"/>
      <c r="AX7" s="1183"/>
      <c r="AY7" s="1184"/>
      <c r="AZ7" s="251"/>
      <c r="BA7" s="251"/>
      <c r="BB7" s="251"/>
      <c r="BC7" s="251"/>
      <c r="BD7" s="251"/>
      <c r="BE7" s="252"/>
      <c r="BF7" s="252"/>
      <c r="BG7" s="252"/>
      <c r="BH7" s="252"/>
      <c r="BI7" s="252"/>
      <c r="BJ7" s="252"/>
      <c r="BK7" s="252"/>
      <c r="BL7" s="252"/>
      <c r="BM7" s="252"/>
      <c r="BN7" s="252"/>
      <c r="BO7" s="252"/>
      <c r="BP7" s="252"/>
      <c r="BQ7" s="258">
        <v>1</v>
      </c>
      <c r="BR7" s="259"/>
      <c r="BS7" s="1185" t="s">
        <v>598</v>
      </c>
      <c r="BT7" s="1186"/>
      <c r="BU7" s="1186"/>
      <c r="BV7" s="1186"/>
      <c r="BW7" s="1186"/>
      <c r="BX7" s="1186"/>
      <c r="BY7" s="1186"/>
      <c r="BZ7" s="1186"/>
      <c r="CA7" s="1186"/>
      <c r="CB7" s="1186"/>
      <c r="CC7" s="1186"/>
      <c r="CD7" s="1186"/>
      <c r="CE7" s="1186"/>
      <c r="CF7" s="1186"/>
      <c r="CG7" s="1187"/>
      <c r="CH7" s="1178">
        <v>7</v>
      </c>
      <c r="CI7" s="1179"/>
      <c r="CJ7" s="1179"/>
      <c r="CK7" s="1179"/>
      <c r="CL7" s="1180"/>
      <c r="CM7" s="1178">
        <v>15</v>
      </c>
      <c r="CN7" s="1179"/>
      <c r="CO7" s="1179"/>
      <c r="CP7" s="1179"/>
      <c r="CQ7" s="1180"/>
      <c r="CR7" s="1178">
        <v>3</v>
      </c>
      <c r="CS7" s="1179"/>
      <c r="CT7" s="1179"/>
      <c r="CU7" s="1179"/>
      <c r="CV7" s="1180"/>
      <c r="CW7" s="1178">
        <v>3</v>
      </c>
      <c r="CX7" s="1179"/>
      <c r="CY7" s="1179"/>
      <c r="CZ7" s="1179"/>
      <c r="DA7" s="1180"/>
      <c r="DB7" s="1178" t="s">
        <v>609</v>
      </c>
      <c r="DC7" s="1179"/>
      <c r="DD7" s="1179"/>
      <c r="DE7" s="1179"/>
      <c r="DF7" s="1180"/>
      <c r="DG7" s="1178">
        <v>351</v>
      </c>
      <c r="DH7" s="1179"/>
      <c r="DI7" s="1179"/>
      <c r="DJ7" s="1179"/>
      <c r="DK7" s="1180"/>
      <c r="DL7" s="1178" t="s">
        <v>609</v>
      </c>
      <c r="DM7" s="1179"/>
      <c r="DN7" s="1179"/>
      <c r="DO7" s="1179"/>
      <c r="DP7" s="1180"/>
      <c r="DQ7" s="1178">
        <v>71</v>
      </c>
      <c r="DR7" s="1179"/>
      <c r="DS7" s="1179"/>
      <c r="DT7" s="1179"/>
      <c r="DU7" s="1180"/>
      <c r="DV7" s="1205"/>
      <c r="DW7" s="1206"/>
      <c r="DX7" s="1206"/>
      <c r="DY7" s="1206"/>
      <c r="DZ7" s="1207"/>
      <c r="EA7" s="253"/>
    </row>
    <row r="8" spans="1:131" s="254" customFormat="1" ht="26.25" customHeight="1" x14ac:dyDescent="0.15">
      <c r="A8" s="260">
        <v>2</v>
      </c>
      <c r="B8" s="1127" t="s">
        <v>389</v>
      </c>
      <c r="C8" s="1128"/>
      <c r="D8" s="1128"/>
      <c r="E8" s="1128"/>
      <c r="F8" s="1128"/>
      <c r="G8" s="1128"/>
      <c r="H8" s="1128"/>
      <c r="I8" s="1128"/>
      <c r="J8" s="1128"/>
      <c r="K8" s="1128"/>
      <c r="L8" s="1128"/>
      <c r="M8" s="1128"/>
      <c r="N8" s="1128"/>
      <c r="O8" s="1128"/>
      <c r="P8" s="1129"/>
      <c r="Q8" s="1133">
        <v>19</v>
      </c>
      <c r="R8" s="1134"/>
      <c r="S8" s="1134"/>
      <c r="T8" s="1134"/>
      <c r="U8" s="1134"/>
      <c r="V8" s="1134">
        <v>18</v>
      </c>
      <c r="W8" s="1134"/>
      <c r="X8" s="1134"/>
      <c r="Y8" s="1134"/>
      <c r="Z8" s="1134"/>
      <c r="AA8" s="1134">
        <v>1</v>
      </c>
      <c r="AB8" s="1134"/>
      <c r="AC8" s="1134"/>
      <c r="AD8" s="1134"/>
      <c r="AE8" s="1135"/>
      <c r="AF8" s="1109">
        <v>1</v>
      </c>
      <c r="AG8" s="1110"/>
      <c r="AH8" s="1110"/>
      <c r="AI8" s="1110"/>
      <c r="AJ8" s="1111"/>
      <c r="AK8" s="1176" t="s">
        <v>610</v>
      </c>
      <c r="AL8" s="1177"/>
      <c r="AM8" s="1177"/>
      <c r="AN8" s="1177"/>
      <c r="AO8" s="1177"/>
      <c r="AP8" s="1177" t="s">
        <v>610</v>
      </c>
      <c r="AQ8" s="1177"/>
      <c r="AR8" s="1177"/>
      <c r="AS8" s="1177"/>
      <c r="AT8" s="1177"/>
      <c r="AU8" s="1174"/>
      <c r="AV8" s="1174"/>
      <c r="AW8" s="1174"/>
      <c r="AX8" s="1174"/>
      <c r="AY8" s="1175"/>
      <c r="AZ8" s="251"/>
      <c r="BA8" s="251"/>
      <c r="BB8" s="251"/>
      <c r="BC8" s="251"/>
      <c r="BD8" s="251"/>
      <c r="BE8" s="252"/>
      <c r="BF8" s="252"/>
      <c r="BG8" s="252"/>
      <c r="BH8" s="252"/>
      <c r="BI8" s="252"/>
      <c r="BJ8" s="252"/>
      <c r="BK8" s="252"/>
      <c r="BL8" s="252"/>
      <c r="BM8" s="252"/>
      <c r="BN8" s="252"/>
      <c r="BO8" s="252"/>
      <c r="BP8" s="252"/>
      <c r="BQ8" s="261">
        <v>2</v>
      </c>
      <c r="BR8" s="262"/>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3"/>
    </row>
    <row r="9" spans="1:131" s="254" customFormat="1" ht="26.25" customHeight="1" x14ac:dyDescent="0.15">
      <c r="A9" s="260">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1"/>
      <c r="BA9" s="251"/>
      <c r="BB9" s="251"/>
      <c r="BC9" s="251"/>
      <c r="BD9" s="251"/>
      <c r="BE9" s="252"/>
      <c r="BF9" s="252"/>
      <c r="BG9" s="252"/>
      <c r="BH9" s="252"/>
      <c r="BI9" s="252"/>
      <c r="BJ9" s="252"/>
      <c r="BK9" s="252"/>
      <c r="BL9" s="252"/>
      <c r="BM9" s="252"/>
      <c r="BN9" s="252"/>
      <c r="BO9" s="252"/>
      <c r="BP9" s="252"/>
      <c r="BQ9" s="261">
        <v>3</v>
      </c>
      <c r="BR9" s="262"/>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3"/>
    </row>
    <row r="10" spans="1:131" s="254" customFormat="1" ht="26.25" customHeight="1" x14ac:dyDescent="0.15">
      <c r="A10" s="260">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1"/>
      <c r="BA10" s="251"/>
      <c r="BB10" s="251"/>
      <c r="BC10" s="251"/>
      <c r="BD10" s="251"/>
      <c r="BE10" s="252"/>
      <c r="BF10" s="252"/>
      <c r="BG10" s="252"/>
      <c r="BH10" s="252"/>
      <c r="BI10" s="252"/>
      <c r="BJ10" s="252"/>
      <c r="BK10" s="252"/>
      <c r="BL10" s="252"/>
      <c r="BM10" s="252"/>
      <c r="BN10" s="252"/>
      <c r="BO10" s="252"/>
      <c r="BP10" s="252"/>
      <c r="BQ10" s="261">
        <v>4</v>
      </c>
      <c r="BR10" s="262"/>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3"/>
    </row>
    <row r="11" spans="1:131" s="254" customFormat="1" ht="26.25" customHeight="1" x14ac:dyDescent="0.15">
      <c r="A11" s="260">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1"/>
      <c r="BA11" s="251"/>
      <c r="BB11" s="251"/>
      <c r="BC11" s="251"/>
      <c r="BD11" s="251"/>
      <c r="BE11" s="252"/>
      <c r="BF11" s="252"/>
      <c r="BG11" s="252"/>
      <c r="BH11" s="252"/>
      <c r="BI11" s="252"/>
      <c r="BJ11" s="252"/>
      <c r="BK11" s="252"/>
      <c r="BL11" s="252"/>
      <c r="BM11" s="252"/>
      <c r="BN11" s="252"/>
      <c r="BO11" s="252"/>
      <c r="BP11" s="252"/>
      <c r="BQ11" s="261">
        <v>5</v>
      </c>
      <c r="BR11" s="262"/>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3"/>
    </row>
    <row r="12" spans="1:131" s="254" customFormat="1" ht="26.25" customHeight="1" x14ac:dyDescent="0.15">
      <c r="A12" s="260">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1"/>
      <c r="BA12" s="251"/>
      <c r="BB12" s="251"/>
      <c r="BC12" s="251"/>
      <c r="BD12" s="251"/>
      <c r="BE12" s="252"/>
      <c r="BF12" s="252"/>
      <c r="BG12" s="252"/>
      <c r="BH12" s="252"/>
      <c r="BI12" s="252"/>
      <c r="BJ12" s="252"/>
      <c r="BK12" s="252"/>
      <c r="BL12" s="252"/>
      <c r="BM12" s="252"/>
      <c r="BN12" s="252"/>
      <c r="BO12" s="252"/>
      <c r="BP12" s="252"/>
      <c r="BQ12" s="261">
        <v>6</v>
      </c>
      <c r="BR12" s="262"/>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3"/>
    </row>
    <row r="13" spans="1:131" s="254" customFormat="1" ht="26.25" customHeight="1" x14ac:dyDescent="0.15">
      <c r="A13" s="260">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1"/>
      <c r="BA13" s="251"/>
      <c r="BB13" s="251"/>
      <c r="BC13" s="251"/>
      <c r="BD13" s="251"/>
      <c r="BE13" s="252"/>
      <c r="BF13" s="252"/>
      <c r="BG13" s="252"/>
      <c r="BH13" s="252"/>
      <c r="BI13" s="252"/>
      <c r="BJ13" s="252"/>
      <c r="BK13" s="252"/>
      <c r="BL13" s="252"/>
      <c r="BM13" s="252"/>
      <c r="BN13" s="252"/>
      <c r="BO13" s="252"/>
      <c r="BP13" s="252"/>
      <c r="BQ13" s="261">
        <v>7</v>
      </c>
      <c r="BR13" s="262"/>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3"/>
    </row>
    <row r="14" spans="1:131" s="254" customFormat="1" ht="26.25" customHeight="1" x14ac:dyDescent="0.15">
      <c r="A14" s="260">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1"/>
      <c r="BA14" s="251"/>
      <c r="BB14" s="251"/>
      <c r="BC14" s="251"/>
      <c r="BD14" s="251"/>
      <c r="BE14" s="252"/>
      <c r="BF14" s="252"/>
      <c r="BG14" s="252"/>
      <c r="BH14" s="252"/>
      <c r="BI14" s="252"/>
      <c r="BJ14" s="252"/>
      <c r="BK14" s="252"/>
      <c r="BL14" s="252"/>
      <c r="BM14" s="252"/>
      <c r="BN14" s="252"/>
      <c r="BO14" s="252"/>
      <c r="BP14" s="252"/>
      <c r="BQ14" s="261">
        <v>8</v>
      </c>
      <c r="BR14" s="262"/>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3"/>
    </row>
    <row r="15" spans="1:131" s="254" customFormat="1" ht="26.25" customHeight="1" x14ac:dyDescent="0.15">
      <c r="A15" s="260">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1"/>
      <c r="BA15" s="251"/>
      <c r="BB15" s="251"/>
      <c r="BC15" s="251"/>
      <c r="BD15" s="251"/>
      <c r="BE15" s="252"/>
      <c r="BF15" s="252"/>
      <c r="BG15" s="252"/>
      <c r="BH15" s="252"/>
      <c r="BI15" s="252"/>
      <c r="BJ15" s="252"/>
      <c r="BK15" s="252"/>
      <c r="BL15" s="252"/>
      <c r="BM15" s="252"/>
      <c r="BN15" s="252"/>
      <c r="BO15" s="252"/>
      <c r="BP15" s="252"/>
      <c r="BQ15" s="261">
        <v>9</v>
      </c>
      <c r="BR15" s="262"/>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3"/>
    </row>
    <row r="16" spans="1:131" s="254" customFormat="1" ht="26.25" customHeight="1" x14ac:dyDescent="0.15">
      <c r="A16" s="260">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1"/>
      <c r="BA16" s="251"/>
      <c r="BB16" s="251"/>
      <c r="BC16" s="251"/>
      <c r="BD16" s="251"/>
      <c r="BE16" s="252"/>
      <c r="BF16" s="252"/>
      <c r="BG16" s="252"/>
      <c r="BH16" s="252"/>
      <c r="BI16" s="252"/>
      <c r="BJ16" s="252"/>
      <c r="BK16" s="252"/>
      <c r="BL16" s="252"/>
      <c r="BM16" s="252"/>
      <c r="BN16" s="252"/>
      <c r="BO16" s="252"/>
      <c r="BP16" s="252"/>
      <c r="BQ16" s="261">
        <v>10</v>
      </c>
      <c r="BR16" s="262"/>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3"/>
    </row>
    <row r="17" spans="1:131" s="254" customFormat="1" ht="26.25" customHeight="1" x14ac:dyDescent="0.15">
      <c r="A17" s="260">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1"/>
      <c r="BA17" s="251"/>
      <c r="BB17" s="251"/>
      <c r="BC17" s="251"/>
      <c r="BD17" s="251"/>
      <c r="BE17" s="252"/>
      <c r="BF17" s="252"/>
      <c r="BG17" s="252"/>
      <c r="BH17" s="252"/>
      <c r="BI17" s="252"/>
      <c r="BJ17" s="252"/>
      <c r="BK17" s="252"/>
      <c r="BL17" s="252"/>
      <c r="BM17" s="252"/>
      <c r="BN17" s="252"/>
      <c r="BO17" s="252"/>
      <c r="BP17" s="252"/>
      <c r="BQ17" s="261">
        <v>11</v>
      </c>
      <c r="BR17" s="262"/>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3"/>
    </row>
    <row r="18" spans="1:131" s="254" customFormat="1" ht="26.25" customHeight="1" x14ac:dyDescent="0.15">
      <c r="A18" s="260">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1"/>
      <c r="BA18" s="251"/>
      <c r="BB18" s="251"/>
      <c r="BC18" s="251"/>
      <c r="BD18" s="251"/>
      <c r="BE18" s="252"/>
      <c r="BF18" s="252"/>
      <c r="BG18" s="252"/>
      <c r="BH18" s="252"/>
      <c r="BI18" s="252"/>
      <c r="BJ18" s="252"/>
      <c r="BK18" s="252"/>
      <c r="BL18" s="252"/>
      <c r="BM18" s="252"/>
      <c r="BN18" s="252"/>
      <c r="BO18" s="252"/>
      <c r="BP18" s="252"/>
      <c r="BQ18" s="261">
        <v>12</v>
      </c>
      <c r="BR18" s="262"/>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3"/>
    </row>
    <row r="19" spans="1:131" s="254" customFormat="1" ht="26.25" customHeight="1" x14ac:dyDescent="0.15">
      <c r="A19" s="260">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1"/>
      <c r="BA19" s="251"/>
      <c r="BB19" s="251"/>
      <c r="BC19" s="251"/>
      <c r="BD19" s="251"/>
      <c r="BE19" s="252"/>
      <c r="BF19" s="252"/>
      <c r="BG19" s="252"/>
      <c r="BH19" s="252"/>
      <c r="BI19" s="252"/>
      <c r="BJ19" s="252"/>
      <c r="BK19" s="252"/>
      <c r="BL19" s="252"/>
      <c r="BM19" s="252"/>
      <c r="BN19" s="252"/>
      <c r="BO19" s="252"/>
      <c r="BP19" s="252"/>
      <c r="BQ19" s="261">
        <v>13</v>
      </c>
      <c r="BR19" s="262"/>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3"/>
    </row>
    <row r="20" spans="1:131" s="254" customFormat="1" ht="26.25" customHeight="1" x14ac:dyDescent="0.15">
      <c r="A20" s="260">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1"/>
      <c r="BA20" s="251"/>
      <c r="BB20" s="251"/>
      <c r="BC20" s="251"/>
      <c r="BD20" s="251"/>
      <c r="BE20" s="252"/>
      <c r="BF20" s="252"/>
      <c r="BG20" s="252"/>
      <c r="BH20" s="252"/>
      <c r="BI20" s="252"/>
      <c r="BJ20" s="252"/>
      <c r="BK20" s="252"/>
      <c r="BL20" s="252"/>
      <c r="BM20" s="252"/>
      <c r="BN20" s="252"/>
      <c r="BO20" s="252"/>
      <c r="BP20" s="252"/>
      <c r="BQ20" s="261">
        <v>14</v>
      </c>
      <c r="BR20" s="262"/>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3"/>
    </row>
    <row r="21" spans="1:131" s="254" customFormat="1" ht="26.25" customHeight="1" thickBot="1" x14ac:dyDescent="0.2">
      <c r="A21" s="260">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1"/>
      <c r="BA21" s="251"/>
      <c r="BB21" s="251"/>
      <c r="BC21" s="251"/>
      <c r="BD21" s="251"/>
      <c r="BE21" s="252"/>
      <c r="BF21" s="252"/>
      <c r="BG21" s="252"/>
      <c r="BH21" s="252"/>
      <c r="BI21" s="252"/>
      <c r="BJ21" s="252"/>
      <c r="BK21" s="252"/>
      <c r="BL21" s="252"/>
      <c r="BM21" s="252"/>
      <c r="BN21" s="252"/>
      <c r="BO21" s="252"/>
      <c r="BP21" s="252"/>
      <c r="BQ21" s="261">
        <v>15</v>
      </c>
      <c r="BR21" s="262"/>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3"/>
    </row>
    <row r="22" spans="1:131" s="254" customFormat="1" ht="26.25" customHeight="1" x14ac:dyDescent="0.15">
      <c r="A22" s="260">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390</v>
      </c>
      <c r="BA22" s="1125"/>
      <c r="BB22" s="1125"/>
      <c r="BC22" s="1125"/>
      <c r="BD22" s="1126"/>
      <c r="BE22" s="252"/>
      <c r="BF22" s="252"/>
      <c r="BG22" s="252"/>
      <c r="BH22" s="252"/>
      <c r="BI22" s="252"/>
      <c r="BJ22" s="252"/>
      <c r="BK22" s="252"/>
      <c r="BL22" s="252"/>
      <c r="BM22" s="252"/>
      <c r="BN22" s="252"/>
      <c r="BO22" s="252"/>
      <c r="BP22" s="252"/>
      <c r="BQ22" s="261">
        <v>16</v>
      </c>
      <c r="BR22" s="262"/>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3"/>
    </row>
    <row r="23" spans="1:131" s="254" customFormat="1" ht="26.25" customHeight="1" thickBot="1" x14ac:dyDescent="0.2">
      <c r="A23" s="263" t="s">
        <v>391</v>
      </c>
      <c r="B23" s="1033" t="s">
        <v>392</v>
      </c>
      <c r="C23" s="1034"/>
      <c r="D23" s="1034"/>
      <c r="E23" s="1034"/>
      <c r="F23" s="1034"/>
      <c r="G23" s="1034"/>
      <c r="H23" s="1034"/>
      <c r="I23" s="1034"/>
      <c r="J23" s="1034"/>
      <c r="K23" s="1034"/>
      <c r="L23" s="1034"/>
      <c r="M23" s="1034"/>
      <c r="N23" s="1034"/>
      <c r="O23" s="1034"/>
      <c r="P23" s="1035"/>
      <c r="Q23" s="1158">
        <v>8573</v>
      </c>
      <c r="R23" s="1159"/>
      <c r="S23" s="1159"/>
      <c r="T23" s="1159"/>
      <c r="U23" s="1159"/>
      <c r="V23" s="1159">
        <v>8057</v>
      </c>
      <c r="W23" s="1159"/>
      <c r="X23" s="1159"/>
      <c r="Y23" s="1159"/>
      <c r="Z23" s="1159"/>
      <c r="AA23" s="1159">
        <v>516</v>
      </c>
      <c r="AB23" s="1159"/>
      <c r="AC23" s="1159"/>
      <c r="AD23" s="1159"/>
      <c r="AE23" s="1160"/>
      <c r="AF23" s="1161">
        <v>392</v>
      </c>
      <c r="AG23" s="1159"/>
      <c r="AH23" s="1159"/>
      <c r="AI23" s="1159"/>
      <c r="AJ23" s="1162"/>
      <c r="AK23" s="1163"/>
      <c r="AL23" s="1164"/>
      <c r="AM23" s="1164"/>
      <c r="AN23" s="1164"/>
      <c r="AO23" s="1164"/>
      <c r="AP23" s="1159">
        <v>7243</v>
      </c>
      <c r="AQ23" s="1159"/>
      <c r="AR23" s="1159"/>
      <c r="AS23" s="1159"/>
      <c r="AT23" s="1159"/>
      <c r="AU23" s="1165"/>
      <c r="AV23" s="1165"/>
      <c r="AW23" s="1165"/>
      <c r="AX23" s="1165"/>
      <c r="AY23" s="1166"/>
      <c r="AZ23" s="1155" t="s">
        <v>393</v>
      </c>
      <c r="BA23" s="1156"/>
      <c r="BB23" s="1156"/>
      <c r="BC23" s="1156"/>
      <c r="BD23" s="1157"/>
      <c r="BE23" s="252"/>
      <c r="BF23" s="252"/>
      <c r="BG23" s="252"/>
      <c r="BH23" s="252"/>
      <c r="BI23" s="252"/>
      <c r="BJ23" s="252"/>
      <c r="BK23" s="252"/>
      <c r="BL23" s="252"/>
      <c r="BM23" s="252"/>
      <c r="BN23" s="252"/>
      <c r="BO23" s="252"/>
      <c r="BP23" s="252"/>
      <c r="BQ23" s="261">
        <v>17</v>
      </c>
      <c r="BR23" s="262"/>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3"/>
    </row>
    <row r="24" spans="1:131" s="254"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1"/>
      <c r="BA24" s="251"/>
      <c r="BB24" s="251"/>
      <c r="BC24" s="251"/>
      <c r="BD24" s="251"/>
      <c r="BE24" s="252"/>
      <c r="BF24" s="252"/>
      <c r="BG24" s="252"/>
      <c r="BH24" s="252"/>
      <c r="BI24" s="252"/>
      <c r="BJ24" s="252"/>
      <c r="BK24" s="252"/>
      <c r="BL24" s="252"/>
      <c r="BM24" s="252"/>
      <c r="BN24" s="252"/>
      <c r="BO24" s="252"/>
      <c r="BP24" s="252"/>
      <c r="BQ24" s="261">
        <v>18</v>
      </c>
      <c r="BR24" s="262"/>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3"/>
    </row>
    <row r="25" spans="1:131" s="246"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1"/>
      <c r="BK25" s="251"/>
      <c r="BL25" s="251"/>
      <c r="BM25" s="251"/>
      <c r="BN25" s="251"/>
      <c r="BO25" s="264"/>
      <c r="BP25" s="264"/>
      <c r="BQ25" s="261">
        <v>19</v>
      </c>
      <c r="BR25" s="262"/>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5"/>
    </row>
    <row r="26" spans="1:131" s="246" customFormat="1" ht="26.25" customHeight="1" x14ac:dyDescent="0.15">
      <c r="A26" s="1085" t="s">
        <v>371</v>
      </c>
      <c r="B26" s="1086"/>
      <c r="C26" s="1086"/>
      <c r="D26" s="1086"/>
      <c r="E26" s="1086"/>
      <c r="F26" s="1086"/>
      <c r="G26" s="1086"/>
      <c r="H26" s="1086"/>
      <c r="I26" s="1086"/>
      <c r="J26" s="1086"/>
      <c r="K26" s="1086"/>
      <c r="L26" s="1086"/>
      <c r="M26" s="1086"/>
      <c r="N26" s="1086"/>
      <c r="O26" s="1086"/>
      <c r="P26" s="1087"/>
      <c r="Q26" s="1091" t="s">
        <v>396</v>
      </c>
      <c r="R26" s="1092"/>
      <c r="S26" s="1092"/>
      <c r="T26" s="1092"/>
      <c r="U26" s="1093"/>
      <c r="V26" s="1091" t="s">
        <v>397</v>
      </c>
      <c r="W26" s="1092"/>
      <c r="X26" s="1092"/>
      <c r="Y26" s="1092"/>
      <c r="Z26" s="1093"/>
      <c r="AA26" s="1091" t="s">
        <v>398</v>
      </c>
      <c r="AB26" s="1092"/>
      <c r="AC26" s="1092"/>
      <c r="AD26" s="1092"/>
      <c r="AE26" s="1092"/>
      <c r="AF26" s="1149" t="s">
        <v>399</v>
      </c>
      <c r="AG26" s="1098"/>
      <c r="AH26" s="1098"/>
      <c r="AI26" s="1098"/>
      <c r="AJ26" s="1150"/>
      <c r="AK26" s="1092" t="s">
        <v>400</v>
      </c>
      <c r="AL26" s="1092"/>
      <c r="AM26" s="1092"/>
      <c r="AN26" s="1092"/>
      <c r="AO26" s="1093"/>
      <c r="AP26" s="1091" t="s">
        <v>401</v>
      </c>
      <c r="AQ26" s="1092"/>
      <c r="AR26" s="1092"/>
      <c r="AS26" s="1092"/>
      <c r="AT26" s="1093"/>
      <c r="AU26" s="1091" t="s">
        <v>402</v>
      </c>
      <c r="AV26" s="1092"/>
      <c r="AW26" s="1092"/>
      <c r="AX26" s="1092"/>
      <c r="AY26" s="1093"/>
      <c r="AZ26" s="1091" t="s">
        <v>403</v>
      </c>
      <c r="BA26" s="1092"/>
      <c r="BB26" s="1092"/>
      <c r="BC26" s="1092"/>
      <c r="BD26" s="1093"/>
      <c r="BE26" s="1091" t="s">
        <v>378</v>
      </c>
      <c r="BF26" s="1092"/>
      <c r="BG26" s="1092"/>
      <c r="BH26" s="1092"/>
      <c r="BI26" s="1107"/>
      <c r="BJ26" s="251"/>
      <c r="BK26" s="251"/>
      <c r="BL26" s="251"/>
      <c r="BM26" s="251"/>
      <c r="BN26" s="251"/>
      <c r="BO26" s="264"/>
      <c r="BP26" s="264"/>
      <c r="BQ26" s="261">
        <v>20</v>
      </c>
      <c r="BR26" s="262"/>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5"/>
    </row>
    <row r="27" spans="1:131" s="246"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1"/>
      <c r="BK27" s="251"/>
      <c r="BL27" s="251"/>
      <c r="BM27" s="251"/>
      <c r="BN27" s="251"/>
      <c r="BO27" s="264"/>
      <c r="BP27" s="264"/>
      <c r="BQ27" s="261">
        <v>21</v>
      </c>
      <c r="BR27" s="262"/>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5"/>
    </row>
    <row r="28" spans="1:131" s="246" customFormat="1" ht="26.25" customHeight="1" thickTop="1" x14ac:dyDescent="0.15">
      <c r="A28" s="265">
        <v>1</v>
      </c>
      <c r="B28" s="1140" t="s">
        <v>404</v>
      </c>
      <c r="C28" s="1141"/>
      <c r="D28" s="1141"/>
      <c r="E28" s="1141"/>
      <c r="F28" s="1141"/>
      <c r="G28" s="1141"/>
      <c r="H28" s="1141"/>
      <c r="I28" s="1141"/>
      <c r="J28" s="1141"/>
      <c r="K28" s="1141"/>
      <c r="L28" s="1141"/>
      <c r="M28" s="1141"/>
      <c r="N28" s="1141"/>
      <c r="O28" s="1141"/>
      <c r="P28" s="1142"/>
      <c r="Q28" s="1143">
        <v>6</v>
      </c>
      <c r="R28" s="1144"/>
      <c r="S28" s="1144"/>
      <c r="T28" s="1144"/>
      <c r="U28" s="1144"/>
      <c r="V28" s="1144">
        <v>5</v>
      </c>
      <c r="W28" s="1144"/>
      <c r="X28" s="1144"/>
      <c r="Y28" s="1144"/>
      <c r="Z28" s="1144"/>
      <c r="AA28" s="1144">
        <v>1</v>
      </c>
      <c r="AB28" s="1144"/>
      <c r="AC28" s="1144"/>
      <c r="AD28" s="1144"/>
      <c r="AE28" s="1145"/>
      <c r="AF28" s="1146">
        <v>0</v>
      </c>
      <c r="AG28" s="1144"/>
      <c r="AH28" s="1144"/>
      <c r="AI28" s="1144"/>
      <c r="AJ28" s="1147"/>
      <c r="AK28" s="1148" t="s">
        <v>610</v>
      </c>
      <c r="AL28" s="1136"/>
      <c r="AM28" s="1136"/>
      <c r="AN28" s="1136"/>
      <c r="AO28" s="1136"/>
      <c r="AP28" s="1136" t="s">
        <v>610</v>
      </c>
      <c r="AQ28" s="1136"/>
      <c r="AR28" s="1136"/>
      <c r="AS28" s="1136"/>
      <c r="AT28" s="1136"/>
      <c r="AU28" s="1136" t="s">
        <v>610</v>
      </c>
      <c r="AV28" s="1136"/>
      <c r="AW28" s="1136"/>
      <c r="AX28" s="1136"/>
      <c r="AY28" s="1136"/>
      <c r="AZ28" s="1137" t="s">
        <v>611</v>
      </c>
      <c r="BA28" s="1137"/>
      <c r="BB28" s="1137"/>
      <c r="BC28" s="1137"/>
      <c r="BD28" s="1137"/>
      <c r="BE28" s="1138"/>
      <c r="BF28" s="1138"/>
      <c r="BG28" s="1138"/>
      <c r="BH28" s="1138"/>
      <c r="BI28" s="1139"/>
      <c r="BJ28" s="251"/>
      <c r="BK28" s="251"/>
      <c r="BL28" s="251"/>
      <c r="BM28" s="251"/>
      <c r="BN28" s="251"/>
      <c r="BO28" s="264"/>
      <c r="BP28" s="264"/>
      <c r="BQ28" s="261">
        <v>22</v>
      </c>
      <c r="BR28" s="262"/>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5"/>
    </row>
    <row r="29" spans="1:131" s="246" customFormat="1" ht="26.25" customHeight="1" x14ac:dyDescent="0.15">
      <c r="A29" s="265">
        <v>2</v>
      </c>
      <c r="B29" s="1127" t="s">
        <v>405</v>
      </c>
      <c r="C29" s="1128"/>
      <c r="D29" s="1128"/>
      <c r="E29" s="1128"/>
      <c r="F29" s="1128"/>
      <c r="G29" s="1128"/>
      <c r="H29" s="1128"/>
      <c r="I29" s="1128"/>
      <c r="J29" s="1128"/>
      <c r="K29" s="1128"/>
      <c r="L29" s="1128"/>
      <c r="M29" s="1128"/>
      <c r="N29" s="1128"/>
      <c r="O29" s="1128"/>
      <c r="P29" s="1129"/>
      <c r="Q29" s="1133">
        <v>2045</v>
      </c>
      <c r="R29" s="1134"/>
      <c r="S29" s="1134"/>
      <c r="T29" s="1134"/>
      <c r="U29" s="1134"/>
      <c r="V29" s="1134">
        <v>2010</v>
      </c>
      <c r="W29" s="1134"/>
      <c r="X29" s="1134"/>
      <c r="Y29" s="1134"/>
      <c r="Z29" s="1134"/>
      <c r="AA29" s="1134">
        <v>35</v>
      </c>
      <c r="AB29" s="1134"/>
      <c r="AC29" s="1134"/>
      <c r="AD29" s="1134"/>
      <c r="AE29" s="1135"/>
      <c r="AF29" s="1109">
        <v>35</v>
      </c>
      <c r="AG29" s="1110"/>
      <c r="AH29" s="1110"/>
      <c r="AI29" s="1110"/>
      <c r="AJ29" s="1111"/>
      <c r="AK29" s="1069">
        <v>146</v>
      </c>
      <c r="AL29" s="1060"/>
      <c r="AM29" s="1060"/>
      <c r="AN29" s="1060"/>
      <c r="AO29" s="1060"/>
      <c r="AP29" s="1060" t="s">
        <v>610</v>
      </c>
      <c r="AQ29" s="1060"/>
      <c r="AR29" s="1060"/>
      <c r="AS29" s="1060"/>
      <c r="AT29" s="1060"/>
      <c r="AU29" s="1060" t="s">
        <v>610</v>
      </c>
      <c r="AV29" s="1060"/>
      <c r="AW29" s="1060"/>
      <c r="AX29" s="1060"/>
      <c r="AY29" s="1060"/>
      <c r="AZ29" s="1132" t="s">
        <v>610</v>
      </c>
      <c r="BA29" s="1132"/>
      <c r="BB29" s="1132"/>
      <c r="BC29" s="1132"/>
      <c r="BD29" s="1132"/>
      <c r="BE29" s="1122"/>
      <c r="BF29" s="1122"/>
      <c r="BG29" s="1122"/>
      <c r="BH29" s="1122"/>
      <c r="BI29" s="1123"/>
      <c r="BJ29" s="251"/>
      <c r="BK29" s="251"/>
      <c r="BL29" s="251"/>
      <c r="BM29" s="251"/>
      <c r="BN29" s="251"/>
      <c r="BO29" s="264"/>
      <c r="BP29" s="264"/>
      <c r="BQ29" s="261">
        <v>23</v>
      </c>
      <c r="BR29" s="262"/>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5"/>
    </row>
    <row r="30" spans="1:131" s="246" customFormat="1" ht="26.25" customHeight="1" x14ac:dyDescent="0.15">
      <c r="A30" s="265">
        <v>3</v>
      </c>
      <c r="B30" s="1127" t="s">
        <v>406</v>
      </c>
      <c r="C30" s="1128"/>
      <c r="D30" s="1128"/>
      <c r="E30" s="1128"/>
      <c r="F30" s="1128"/>
      <c r="G30" s="1128"/>
      <c r="H30" s="1128"/>
      <c r="I30" s="1128"/>
      <c r="J30" s="1128"/>
      <c r="K30" s="1128"/>
      <c r="L30" s="1128"/>
      <c r="M30" s="1128"/>
      <c r="N30" s="1128"/>
      <c r="O30" s="1128"/>
      <c r="P30" s="1129"/>
      <c r="Q30" s="1133">
        <v>1939</v>
      </c>
      <c r="R30" s="1134"/>
      <c r="S30" s="1134"/>
      <c r="T30" s="1134"/>
      <c r="U30" s="1134"/>
      <c r="V30" s="1134">
        <v>1922</v>
      </c>
      <c r="W30" s="1134"/>
      <c r="X30" s="1134"/>
      <c r="Y30" s="1134"/>
      <c r="Z30" s="1134"/>
      <c r="AA30" s="1134">
        <v>17</v>
      </c>
      <c r="AB30" s="1134"/>
      <c r="AC30" s="1134"/>
      <c r="AD30" s="1134"/>
      <c r="AE30" s="1135"/>
      <c r="AF30" s="1109">
        <v>17</v>
      </c>
      <c r="AG30" s="1110"/>
      <c r="AH30" s="1110"/>
      <c r="AI30" s="1110"/>
      <c r="AJ30" s="1111"/>
      <c r="AK30" s="1069">
        <v>278</v>
      </c>
      <c r="AL30" s="1060"/>
      <c r="AM30" s="1060"/>
      <c r="AN30" s="1060"/>
      <c r="AO30" s="1060"/>
      <c r="AP30" s="1060" t="s">
        <v>612</v>
      </c>
      <c r="AQ30" s="1060"/>
      <c r="AR30" s="1060"/>
      <c r="AS30" s="1060"/>
      <c r="AT30" s="1060"/>
      <c r="AU30" s="1060">
        <v>1</v>
      </c>
      <c r="AV30" s="1060"/>
      <c r="AW30" s="1060"/>
      <c r="AX30" s="1060"/>
      <c r="AY30" s="1060"/>
      <c r="AZ30" s="1132" t="s">
        <v>610</v>
      </c>
      <c r="BA30" s="1132"/>
      <c r="BB30" s="1132"/>
      <c r="BC30" s="1132"/>
      <c r="BD30" s="1132"/>
      <c r="BE30" s="1122"/>
      <c r="BF30" s="1122"/>
      <c r="BG30" s="1122"/>
      <c r="BH30" s="1122"/>
      <c r="BI30" s="1123"/>
      <c r="BJ30" s="251"/>
      <c r="BK30" s="251"/>
      <c r="BL30" s="251"/>
      <c r="BM30" s="251"/>
      <c r="BN30" s="251"/>
      <c r="BO30" s="264"/>
      <c r="BP30" s="264"/>
      <c r="BQ30" s="261">
        <v>24</v>
      </c>
      <c r="BR30" s="262"/>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5"/>
    </row>
    <row r="31" spans="1:131" s="246" customFormat="1" ht="26.25" customHeight="1" x14ac:dyDescent="0.15">
      <c r="A31" s="265">
        <v>4</v>
      </c>
      <c r="B31" s="1127" t="s">
        <v>407</v>
      </c>
      <c r="C31" s="1128"/>
      <c r="D31" s="1128"/>
      <c r="E31" s="1128"/>
      <c r="F31" s="1128"/>
      <c r="G31" s="1128"/>
      <c r="H31" s="1128"/>
      <c r="I31" s="1128"/>
      <c r="J31" s="1128"/>
      <c r="K31" s="1128"/>
      <c r="L31" s="1128"/>
      <c r="M31" s="1128"/>
      <c r="N31" s="1128"/>
      <c r="O31" s="1128"/>
      <c r="P31" s="1129"/>
      <c r="Q31" s="1133">
        <v>291</v>
      </c>
      <c r="R31" s="1134"/>
      <c r="S31" s="1134"/>
      <c r="T31" s="1134"/>
      <c r="U31" s="1134"/>
      <c r="V31" s="1134">
        <v>289</v>
      </c>
      <c r="W31" s="1134"/>
      <c r="X31" s="1134"/>
      <c r="Y31" s="1134"/>
      <c r="Z31" s="1134"/>
      <c r="AA31" s="1134">
        <v>2</v>
      </c>
      <c r="AB31" s="1134"/>
      <c r="AC31" s="1134"/>
      <c r="AD31" s="1134"/>
      <c r="AE31" s="1135"/>
      <c r="AF31" s="1109">
        <v>2</v>
      </c>
      <c r="AG31" s="1110"/>
      <c r="AH31" s="1110"/>
      <c r="AI31" s="1110"/>
      <c r="AJ31" s="1111"/>
      <c r="AK31" s="1069">
        <v>70</v>
      </c>
      <c r="AL31" s="1060"/>
      <c r="AM31" s="1060"/>
      <c r="AN31" s="1060"/>
      <c r="AO31" s="1060"/>
      <c r="AP31" s="1132" t="s">
        <v>610</v>
      </c>
      <c r="AQ31" s="1132"/>
      <c r="AR31" s="1132"/>
      <c r="AS31" s="1132"/>
      <c r="AT31" s="1132"/>
      <c r="AU31" s="1132" t="s">
        <v>610</v>
      </c>
      <c r="AV31" s="1132"/>
      <c r="AW31" s="1132"/>
      <c r="AX31" s="1132"/>
      <c r="AY31" s="1132"/>
      <c r="AZ31" s="1132" t="s">
        <v>610</v>
      </c>
      <c r="BA31" s="1132"/>
      <c r="BB31" s="1132"/>
      <c r="BC31" s="1132"/>
      <c r="BD31" s="1132"/>
      <c r="BE31" s="1122"/>
      <c r="BF31" s="1122"/>
      <c r="BG31" s="1122"/>
      <c r="BH31" s="1122"/>
      <c r="BI31" s="1123"/>
      <c r="BJ31" s="251"/>
      <c r="BK31" s="251"/>
      <c r="BL31" s="251"/>
      <c r="BM31" s="251"/>
      <c r="BN31" s="251"/>
      <c r="BO31" s="264"/>
      <c r="BP31" s="264"/>
      <c r="BQ31" s="261">
        <v>25</v>
      </c>
      <c r="BR31" s="262"/>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5"/>
    </row>
    <row r="32" spans="1:131" s="246" customFormat="1" ht="26.25" customHeight="1" x14ac:dyDescent="0.15">
      <c r="A32" s="265">
        <v>5</v>
      </c>
      <c r="B32" s="1127" t="s">
        <v>408</v>
      </c>
      <c r="C32" s="1128"/>
      <c r="D32" s="1128"/>
      <c r="E32" s="1128"/>
      <c r="F32" s="1128"/>
      <c r="G32" s="1128"/>
      <c r="H32" s="1128"/>
      <c r="I32" s="1128"/>
      <c r="J32" s="1128"/>
      <c r="K32" s="1128"/>
      <c r="L32" s="1128"/>
      <c r="M32" s="1128"/>
      <c r="N32" s="1128"/>
      <c r="O32" s="1128"/>
      <c r="P32" s="1129"/>
      <c r="Q32" s="1133">
        <v>396</v>
      </c>
      <c r="R32" s="1134"/>
      <c r="S32" s="1134"/>
      <c r="T32" s="1134"/>
      <c r="U32" s="1134"/>
      <c r="V32" s="1134">
        <v>355</v>
      </c>
      <c r="W32" s="1134"/>
      <c r="X32" s="1134"/>
      <c r="Y32" s="1134"/>
      <c r="Z32" s="1134"/>
      <c r="AA32" s="1134">
        <v>40</v>
      </c>
      <c r="AB32" s="1134"/>
      <c r="AC32" s="1134"/>
      <c r="AD32" s="1134"/>
      <c r="AE32" s="1135"/>
      <c r="AF32" s="1109">
        <v>472</v>
      </c>
      <c r="AG32" s="1110"/>
      <c r="AH32" s="1110"/>
      <c r="AI32" s="1110"/>
      <c r="AJ32" s="1111"/>
      <c r="AK32" s="1069">
        <v>13</v>
      </c>
      <c r="AL32" s="1060"/>
      <c r="AM32" s="1060"/>
      <c r="AN32" s="1060"/>
      <c r="AO32" s="1060"/>
      <c r="AP32" s="1060">
        <v>1780</v>
      </c>
      <c r="AQ32" s="1060"/>
      <c r="AR32" s="1060"/>
      <c r="AS32" s="1060"/>
      <c r="AT32" s="1060"/>
      <c r="AU32" s="1060">
        <v>221</v>
      </c>
      <c r="AV32" s="1060"/>
      <c r="AW32" s="1060"/>
      <c r="AX32" s="1060"/>
      <c r="AY32" s="1060"/>
      <c r="AZ32" s="1132" t="s">
        <v>610</v>
      </c>
      <c r="BA32" s="1132"/>
      <c r="BB32" s="1132"/>
      <c r="BC32" s="1132"/>
      <c r="BD32" s="1132"/>
      <c r="BE32" s="1122" t="s">
        <v>409</v>
      </c>
      <c r="BF32" s="1122"/>
      <c r="BG32" s="1122"/>
      <c r="BH32" s="1122"/>
      <c r="BI32" s="1123"/>
      <c r="BJ32" s="251"/>
      <c r="BK32" s="251"/>
      <c r="BL32" s="251"/>
      <c r="BM32" s="251"/>
      <c r="BN32" s="251"/>
      <c r="BO32" s="264"/>
      <c r="BP32" s="264"/>
      <c r="BQ32" s="261">
        <v>26</v>
      </c>
      <c r="BR32" s="262"/>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5"/>
    </row>
    <row r="33" spans="1:131" s="246" customFormat="1" ht="26.25" customHeight="1" x14ac:dyDescent="0.15">
      <c r="A33" s="265">
        <v>6</v>
      </c>
      <c r="B33" s="1127" t="s">
        <v>410</v>
      </c>
      <c r="C33" s="1128"/>
      <c r="D33" s="1128"/>
      <c r="E33" s="1128"/>
      <c r="F33" s="1128"/>
      <c r="G33" s="1128"/>
      <c r="H33" s="1128"/>
      <c r="I33" s="1128"/>
      <c r="J33" s="1128"/>
      <c r="K33" s="1128"/>
      <c r="L33" s="1128"/>
      <c r="M33" s="1128"/>
      <c r="N33" s="1128"/>
      <c r="O33" s="1128"/>
      <c r="P33" s="1129"/>
      <c r="Q33" s="1133">
        <v>2104</v>
      </c>
      <c r="R33" s="1134"/>
      <c r="S33" s="1134"/>
      <c r="T33" s="1134"/>
      <c r="U33" s="1134"/>
      <c r="V33" s="1134">
        <v>2096</v>
      </c>
      <c r="W33" s="1134"/>
      <c r="X33" s="1134"/>
      <c r="Y33" s="1134"/>
      <c r="Z33" s="1134"/>
      <c r="AA33" s="1134">
        <v>8</v>
      </c>
      <c r="AB33" s="1134"/>
      <c r="AC33" s="1134"/>
      <c r="AD33" s="1134"/>
      <c r="AE33" s="1135"/>
      <c r="AF33" s="1109">
        <v>13</v>
      </c>
      <c r="AG33" s="1110"/>
      <c r="AH33" s="1110"/>
      <c r="AI33" s="1110"/>
      <c r="AJ33" s="1111"/>
      <c r="AK33" s="1069">
        <v>104</v>
      </c>
      <c r="AL33" s="1060"/>
      <c r="AM33" s="1060"/>
      <c r="AN33" s="1060"/>
      <c r="AO33" s="1060"/>
      <c r="AP33" s="1060">
        <v>1843</v>
      </c>
      <c r="AQ33" s="1060"/>
      <c r="AR33" s="1060"/>
      <c r="AS33" s="1060"/>
      <c r="AT33" s="1060"/>
      <c r="AU33" s="1060">
        <v>1200</v>
      </c>
      <c r="AV33" s="1060"/>
      <c r="AW33" s="1060"/>
      <c r="AX33" s="1060"/>
      <c r="AY33" s="1060"/>
      <c r="AZ33" s="1132" t="s">
        <v>610</v>
      </c>
      <c r="BA33" s="1132"/>
      <c r="BB33" s="1132"/>
      <c r="BC33" s="1132"/>
      <c r="BD33" s="1132"/>
      <c r="BE33" s="1122" t="s">
        <v>409</v>
      </c>
      <c r="BF33" s="1122"/>
      <c r="BG33" s="1122"/>
      <c r="BH33" s="1122"/>
      <c r="BI33" s="1123"/>
      <c r="BJ33" s="251"/>
      <c r="BK33" s="251"/>
      <c r="BL33" s="251"/>
      <c r="BM33" s="251"/>
      <c r="BN33" s="251"/>
      <c r="BO33" s="264"/>
      <c r="BP33" s="264"/>
      <c r="BQ33" s="261">
        <v>27</v>
      </c>
      <c r="BR33" s="262"/>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5"/>
    </row>
    <row r="34" spans="1:131" s="246" customFormat="1" ht="26.25" customHeight="1" x14ac:dyDescent="0.15">
      <c r="A34" s="265">
        <v>7</v>
      </c>
      <c r="B34" s="1127" t="s">
        <v>411</v>
      </c>
      <c r="C34" s="1128"/>
      <c r="D34" s="1128"/>
      <c r="E34" s="1128"/>
      <c r="F34" s="1128"/>
      <c r="G34" s="1128"/>
      <c r="H34" s="1128"/>
      <c r="I34" s="1128"/>
      <c r="J34" s="1128"/>
      <c r="K34" s="1128"/>
      <c r="L34" s="1128"/>
      <c r="M34" s="1128"/>
      <c r="N34" s="1128"/>
      <c r="O34" s="1128"/>
      <c r="P34" s="1129"/>
      <c r="Q34" s="1133">
        <v>26</v>
      </c>
      <c r="R34" s="1134"/>
      <c r="S34" s="1134"/>
      <c r="T34" s="1134"/>
      <c r="U34" s="1134"/>
      <c r="V34" s="1134">
        <v>26</v>
      </c>
      <c r="W34" s="1134"/>
      <c r="X34" s="1134"/>
      <c r="Y34" s="1134"/>
      <c r="Z34" s="1134"/>
      <c r="AA34" s="1134" t="s">
        <v>612</v>
      </c>
      <c r="AB34" s="1134"/>
      <c r="AC34" s="1134"/>
      <c r="AD34" s="1134"/>
      <c r="AE34" s="1135"/>
      <c r="AF34" s="1109" t="s">
        <v>412</v>
      </c>
      <c r="AG34" s="1110"/>
      <c r="AH34" s="1110"/>
      <c r="AI34" s="1110"/>
      <c r="AJ34" s="1111"/>
      <c r="AK34" s="1069">
        <v>3</v>
      </c>
      <c r="AL34" s="1060"/>
      <c r="AM34" s="1060"/>
      <c r="AN34" s="1060"/>
      <c r="AO34" s="1060"/>
      <c r="AP34" s="1060">
        <v>66</v>
      </c>
      <c r="AQ34" s="1060"/>
      <c r="AR34" s="1060"/>
      <c r="AS34" s="1060"/>
      <c r="AT34" s="1060"/>
      <c r="AU34" s="1060">
        <v>44</v>
      </c>
      <c r="AV34" s="1060"/>
      <c r="AW34" s="1060"/>
      <c r="AX34" s="1060"/>
      <c r="AY34" s="1060"/>
      <c r="AZ34" s="1132" t="s">
        <v>610</v>
      </c>
      <c r="BA34" s="1132"/>
      <c r="BB34" s="1132"/>
      <c r="BC34" s="1132"/>
      <c r="BD34" s="1132"/>
      <c r="BE34" s="1122" t="s">
        <v>413</v>
      </c>
      <c r="BF34" s="1122"/>
      <c r="BG34" s="1122"/>
      <c r="BH34" s="1122"/>
      <c r="BI34" s="1123"/>
      <c r="BJ34" s="251"/>
      <c r="BK34" s="251"/>
      <c r="BL34" s="251"/>
      <c r="BM34" s="251"/>
      <c r="BN34" s="251"/>
      <c r="BO34" s="264"/>
      <c r="BP34" s="264"/>
      <c r="BQ34" s="261">
        <v>28</v>
      </c>
      <c r="BR34" s="262"/>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5"/>
    </row>
    <row r="35" spans="1:131" s="246" customFormat="1" ht="26.25" customHeight="1" x14ac:dyDescent="0.15">
      <c r="A35" s="265">
        <v>8</v>
      </c>
      <c r="B35" s="1127" t="s">
        <v>414</v>
      </c>
      <c r="C35" s="1128"/>
      <c r="D35" s="1128"/>
      <c r="E35" s="1128"/>
      <c r="F35" s="1128"/>
      <c r="G35" s="1128"/>
      <c r="H35" s="1128"/>
      <c r="I35" s="1128"/>
      <c r="J35" s="1128"/>
      <c r="K35" s="1128"/>
      <c r="L35" s="1128"/>
      <c r="M35" s="1128"/>
      <c r="N35" s="1128"/>
      <c r="O35" s="1128"/>
      <c r="P35" s="1129"/>
      <c r="Q35" s="1133">
        <v>977</v>
      </c>
      <c r="R35" s="1134"/>
      <c r="S35" s="1134"/>
      <c r="T35" s="1134"/>
      <c r="U35" s="1134"/>
      <c r="V35" s="1134">
        <v>874</v>
      </c>
      <c r="W35" s="1134"/>
      <c r="X35" s="1134"/>
      <c r="Y35" s="1134"/>
      <c r="Z35" s="1134"/>
      <c r="AA35" s="1134">
        <v>103</v>
      </c>
      <c r="AB35" s="1134"/>
      <c r="AC35" s="1134"/>
      <c r="AD35" s="1134"/>
      <c r="AE35" s="1135"/>
      <c r="AF35" s="1109">
        <v>102</v>
      </c>
      <c r="AG35" s="1110"/>
      <c r="AH35" s="1110"/>
      <c r="AI35" s="1110"/>
      <c r="AJ35" s="1111"/>
      <c r="AK35" s="1069">
        <v>418</v>
      </c>
      <c r="AL35" s="1060"/>
      <c r="AM35" s="1060"/>
      <c r="AN35" s="1060"/>
      <c r="AO35" s="1060"/>
      <c r="AP35" s="1060">
        <v>5667</v>
      </c>
      <c r="AQ35" s="1060"/>
      <c r="AR35" s="1060"/>
      <c r="AS35" s="1060"/>
      <c r="AT35" s="1060"/>
      <c r="AU35" s="1060">
        <v>4171</v>
      </c>
      <c r="AV35" s="1060"/>
      <c r="AW35" s="1060"/>
      <c r="AX35" s="1060"/>
      <c r="AY35" s="1060"/>
      <c r="AZ35" s="1132" t="s">
        <v>610</v>
      </c>
      <c r="BA35" s="1132"/>
      <c r="BB35" s="1132"/>
      <c r="BC35" s="1132"/>
      <c r="BD35" s="1132"/>
      <c r="BE35" s="1122" t="s">
        <v>415</v>
      </c>
      <c r="BF35" s="1122"/>
      <c r="BG35" s="1122"/>
      <c r="BH35" s="1122"/>
      <c r="BI35" s="1123"/>
      <c r="BJ35" s="251"/>
      <c r="BK35" s="251"/>
      <c r="BL35" s="251"/>
      <c r="BM35" s="251"/>
      <c r="BN35" s="251"/>
      <c r="BO35" s="264"/>
      <c r="BP35" s="264"/>
      <c r="BQ35" s="261">
        <v>29</v>
      </c>
      <c r="BR35" s="262"/>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5"/>
    </row>
    <row r="36" spans="1:131" s="246" customFormat="1" ht="26.25" customHeight="1" x14ac:dyDescent="0.15">
      <c r="A36" s="265">
        <v>9</v>
      </c>
      <c r="B36" s="1127" t="s">
        <v>416</v>
      </c>
      <c r="C36" s="1128"/>
      <c r="D36" s="1128"/>
      <c r="E36" s="1128"/>
      <c r="F36" s="1128"/>
      <c r="G36" s="1128"/>
      <c r="H36" s="1128"/>
      <c r="I36" s="1128"/>
      <c r="J36" s="1128"/>
      <c r="K36" s="1128"/>
      <c r="L36" s="1128"/>
      <c r="M36" s="1128"/>
      <c r="N36" s="1128"/>
      <c r="O36" s="1128"/>
      <c r="P36" s="1129"/>
      <c r="Q36" s="1133">
        <v>183</v>
      </c>
      <c r="R36" s="1134"/>
      <c r="S36" s="1134"/>
      <c r="T36" s="1134"/>
      <c r="U36" s="1134"/>
      <c r="V36" s="1134">
        <v>177</v>
      </c>
      <c r="W36" s="1134"/>
      <c r="X36" s="1134"/>
      <c r="Y36" s="1134"/>
      <c r="Z36" s="1134"/>
      <c r="AA36" s="1134">
        <v>6</v>
      </c>
      <c r="AB36" s="1134"/>
      <c r="AC36" s="1134"/>
      <c r="AD36" s="1134"/>
      <c r="AE36" s="1135"/>
      <c r="AF36" s="1109">
        <v>6</v>
      </c>
      <c r="AG36" s="1110"/>
      <c r="AH36" s="1110"/>
      <c r="AI36" s="1110"/>
      <c r="AJ36" s="1111"/>
      <c r="AK36" s="1069">
        <v>45</v>
      </c>
      <c r="AL36" s="1060"/>
      <c r="AM36" s="1060"/>
      <c r="AN36" s="1060"/>
      <c r="AO36" s="1060"/>
      <c r="AP36" s="1060">
        <v>570</v>
      </c>
      <c r="AQ36" s="1060"/>
      <c r="AR36" s="1060"/>
      <c r="AS36" s="1060"/>
      <c r="AT36" s="1060"/>
      <c r="AU36" s="1060">
        <v>456</v>
      </c>
      <c r="AV36" s="1060"/>
      <c r="AW36" s="1060"/>
      <c r="AX36" s="1060"/>
      <c r="AY36" s="1060"/>
      <c r="AZ36" s="1132" t="s">
        <v>610</v>
      </c>
      <c r="BA36" s="1132"/>
      <c r="BB36" s="1132"/>
      <c r="BC36" s="1132"/>
      <c r="BD36" s="1132"/>
      <c r="BE36" s="1122" t="s">
        <v>417</v>
      </c>
      <c r="BF36" s="1122"/>
      <c r="BG36" s="1122"/>
      <c r="BH36" s="1122"/>
      <c r="BI36" s="1123"/>
      <c r="BJ36" s="251"/>
      <c r="BK36" s="251"/>
      <c r="BL36" s="251"/>
      <c r="BM36" s="251"/>
      <c r="BN36" s="251"/>
      <c r="BO36" s="264"/>
      <c r="BP36" s="264"/>
      <c r="BQ36" s="261">
        <v>30</v>
      </c>
      <c r="BR36" s="262"/>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5"/>
    </row>
    <row r="37" spans="1:131" s="246" customFormat="1" ht="26.25" customHeight="1" x14ac:dyDescent="0.15">
      <c r="A37" s="265">
        <v>10</v>
      </c>
      <c r="B37" s="1127" t="s">
        <v>418</v>
      </c>
      <c r="C37" s="1128"/>
      <c r="D37" s="1128"/>
      <c r="E37" s="1128"/>
      <c r="F37" s="1128"/>
      <c r="G37" s="1128"/>
      <c r="H37" s="1128"/>
      <c r="I37" s="1128"/>
      <c r="J37" s="1128"/>
      <c r="K37" s="1128"/>
      <c r="L37" s="1128"/>
      <c r="M37" s="1128"/>
      <c r="N37" s="1128"/>
      <c r="O37" s="1128"/>
      <c r="P37" s="1129"/>
      <c r="Q37" s="1133">
        <v>113</v>
      </c>
      <c r="R37" s="1134"/>
      <c r="S37" s="1134"/>
      <c r="T37" s="1134"/>
      <c r="U37" s="1134"/>
      <c r="V37" s="1134">
        <v>106</v>
      </c>
      <c r="W37" s="1134"/>
      <c r="X37" s="1134"/>
      <c r="Y37" s="1134"/>
      <c r="Z37" s="1134"/>
      <c r="AA37" s="1134">
        <v>7</v>
      </c>
      <c r="AB37" s="1134"/>
      <c r="AC37" s="1134"/>
      <c r="AD37" s="1134"/>
      <c r="AE37" s="1135"/>
      <c r="AF37" s="1109">
        <v>7</v>
      </c>
      <c r="AG37" s="1110"/>
      <c r="AH37" s="1110"/>
      <c r="AI37" s="1110"/>
      <c r="AJ37" s="1111"/>
      <c r="AK37" s="1069">
        <v>53</v>
      </c>
      <c r="AL37" s="1060"/>
      <c r="AM37" s="1060"/>
      <c r="AN37" s="1060"/>
      <c r="AO37" s="1060"/>
      <c r="AP37" s="1060">
        <v>532</v>
      </c>
      <c r="AQ37" s="1060"/>
      <c r="AR37" s="1060"/>
      <c r="AS37" s="1060"/>
      <c r="AT37" s="1060"/>
      <c r="AU37" s="1060">
        <v>495</v>
      </c>
      <c r="AV37" s="1060"/>
      <c r="AW37" s="1060"/>
      <c r="AX37" s="1060"/>
      <c r="AY37" s="1060"/>
      <c r="AZ37" s="1132" t="s">
        <v>610</v>
      </c>
      <c r="BA37" s="1132"/>
      <c r="BB37" s="1132"/>
      <c r="BC37" s="1132"/>
      <c r="BD37" s="1132"/>
      <c r="BE37" s="1122" t="s">
        <v>417</v>
      </c>
      <c r="BF37" s="1122"/>
      <c r="BG37" s="1122"/>
      <c r="BH37" s="1122"/>
      <c r="BI37" s="1123"/>
      <c r="BJ37" s="251"/>
      <c r="BK37" s="251"/>
      <c r="BL37" s="251"/>
      <c r="BM37" s="251"/>
      <c r="BN37" s="251"/>
      <c r="BO37" s="264"/>
      <c r="BP37" s="264"/>
      <c r="BQ37" s="261">
        <v>31</v>
      </c>
      <c r="BR37" s="262"/>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5"/>
    </row>
    <row r="38" spans="1:131" s="246" customFormat="1" ht="26.25" customHeight="1" x14ac:dyDescent="0.15">
      <c r="A38" s="265">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1"/>
      <c r="BK38" s="251"/>
      <c r="BL38" s="251"/>
      <c r="BM38" s="251"/>
      <c r="BN38" s="251"/>
      <c r="BO38" s="264"/>
      <c r="BP38" s="264"/>
      <c r="BQ38" s="261">
        <v>32</v>
      </c>
      <c r="BR38" s="262"/>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5"/>
    </row>
    <row r="39" spans="1:131" s="246" customFormat="1" ht="26.25" customHeight="1" x14ac:dyDescent="0.15">
      <c r="A39" s="265">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1"/>
      <c r="BK39" s="251"/>
      <c r="BL39" s="251"/>
      <c r="BM39" s="251"/>
      <c r="BN39" s="251"/>
      <c r="BO39" s="264"/>
      <c r="BP39" s="264"/>
      <c r="BQ39" s="261">
        <v>33</v>
      </c>
      <c r="BR39" s="262"/>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5"/>
    </row>
    <row r="40" spans="1:131" s="246" customFormat="1" ht="26.25" customHeight="1" x14ac:dyDescent="0.15">
      <c r="A40" s="260">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1"/>
      <c r="BK40" s="251"/>
      <c r="BL40" s="251"/>
      <c r="BM40" s="251"/>
      <c r="BN40" s="251"/>
      <c r="BO40" s="264"/>
      <c r="BP40" s="264"/>
      <c r="BQ40" s="261">
        <v>34</v>
      </c>
      <c r="BR40" s="262"/>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5"/>
    </row>
    <row r="41" spans="1:131" s="246" customFormat="1" ht="26.25" customHeight="1" x14ac:dyDescent="0.15">
      <c r="A41" s="260">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1"/>
      <c r="BK41" s="251"/>
      <c r="BL41" s="251"/>
      <c r="BM41" s="251"/>
      <c r="BN41" s="251"/>
      <c r="BO41" s="264"/>
      <c r="BP41" s="264"/>
      <c r="BQ41" s="261">
        <v>35</v>
      </c>
      <c r="BR41" s="262"/>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5"/>
    </row>
    <row r="42" spans="1:131" s="246" customFormat="1" ht="26.25" customHeight="1" x14ac:dyDescent="0.15">
      <c r="A42" s="260">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1"/>
      <c r="BK42" s="251"/>
      <c r="BL42" s="251"/>
      <c r="BM42" s="251"/>
      <c r="BN42" s="251"/>
      <c r="BO42" s="264"/>
      <c r="BP42" s="264"/>
      <c r="BQ42" s="261">
        <v>36</v>
      </c>
      <c r="BR42" s="262"/>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5"/>
    </row>
    <row r="43" spans="1:131" s="246" customFormat="1" ht="26.25" customHeight="1" x14ac:dyDescent="0.15">
      <c r="A43" s="260">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1"/>
      <c r="BK43" s="251"/>
      <c r="BL43" s="251"/>
      <c r="BM43" s="251"/>
      <c r="BN43" s="251"/>
      <c r="BO43" s="264"/>
      <c r="BP43" s="264"/>
      <c r="BQ43" s="261">
        <v>37</v>
      </c>
      <c r="BR43" s="262"/>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5"/>
    </row>
    <row r="44" spans="1:131" s="246" customFormat="1" ht="26.25" customHeight="1" x14ac:dyDescent="0.15">
      <c r="A44" s="260">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1"/>
      <c r="BK44" s="251"/>
      <c r="BL44" s="251"/>
      <c r="BM44" s="251"/>
      <c r="BN44" s="251"/>
      <c r="BO44" s="264"/>
      <c r="BP44" s="264"/>
      <c r="BQ44" s="261">
        <v>38</v>
      </c>
      <c r="BR44" s="262"/>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5"/>
    </row>
    <row r="45" spans="1:131" s="246" customFormat="1" ht="26.25" customHeight="1" x14ac:dyDescent="0.15">
      <c r="A45" s="260">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1"/>
      <c r="BK45" s="251"/>
      <c r="BL45" s="251"/>
      <c r="BM45" s="251"/>
      <c r="BN45" s="251"/>
      <c r="BO45" s="264"/>
      <c r="BP45" s="264"/>
      <c r="BQ45" s="261">
        <v>39</v>
      </c>
      <c r="BR45" s="262"/>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5"/>
    </row>
    <row r="46" spans="1:131" s="246" customFormat="1" ht="26.25" customHeight="1" x14ac:dyDescent="0.15">
      <c r="A46" s="260">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1"/>
      <c r="BK46" s="251"/>
      <c r="BL46" s="251"/>
      <c r="BM46" s="251"/>
      <c r="BN46" s="251"/>
      <c r="BO46" s="264"/>
      <c r="BP46" s="264"/>
      <c r="BQ46" s="261">
        <v>40</v>
      </c>
      <c r="BR46" s="262"/>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5"/>
    </row>
    <row r="47" spans="1:131" s="246" customFormat="1" ht="26.25" customHeight="1" x14ac:dyDescent="0.15">
      <c r="A47" s="260">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1"/>
      <c r="BK47" s="251"/>
      <c r="BL47" s="251"/>
      <c r="BM47" s="251"/>
      <c r="BN47" s="251"/>
      <c r="BO47" s="264"/>
      <c r="BP47" s="264"/>
      <c r="BQ47" s="261">
        <v>41</v>
      </c>
      <c r="BR47" s="262"/>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5"/>
    </row>
    <row r="48" spans="1:131" s="246" customFormat="1" ht="26.25" customHeight="1" x14ac:dyDescent="0.15">
      <c r="A48" s="260">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1"/>
      <c r="BK48" s="251"/>
      <c r="BL48" s="251"/>
      <c r="BM48" s="251"/>
      <c r="BN48" s="251"/>
      <c r="BO48" s="264"/>
      <c r="BP48" s="264"/>
      <c r="BQ48" s="261">
        <v>42</v>
      </c>
      <c r="BR48" s="262"/>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5"/>
    </row>
    <row r="49" spans="1:131" s="246" customFormat="1" ht="26.25" customHeight="1" x14ac:dyDescent="0.15">
      <c r="A49" s="260">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1"/>
      <c r="BK49" s="251"/>
      <c r="BL49" s="251"/>
      <c r="BM49" s="251"/>
      <c r="BN49" s="251"/>
      <c r="BO49" s="264"/>
      <c r="BP49" s="264"/>
      <c r="BQ49" s="261">
        <v>43</v>
      </c>
      <c r="BR49" s="262"/>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5"/>
    </row>
    <row r="50" spans="1:131" s="246" customFormat="1" ht="26.25" customHeight="1" x14ac:dyDescent="0.15">
      <c r="A50" s="260">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1"/>
      <c r="BK50" s="251"/>
      <c r="BL50" s="251"/>
      <c r="BM50" s="251"/>
      <c r="BN50" s="251"/>
      <c r="BO50" s="264"/>
      <c r="BP50" s="264"/>
      <c r="BQ50" s="261">
        <v>44</v>
      </c>
      <c r="BR50" s="262"/>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5"/>
    </row>
    <row r="51" spans="1:131" s="246" customFormat="1" ht="26.25" customHeight="1" x14ac:dyDescent="0.15">
      <c r="A51" s="260">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1"/>
      <c r="BK51" s="251"/>
      <c r="BL51" s="251"/>
      <c r="BM51" s="251"/>
      <c r="BN51" s="251"/>
      <c r="BO51" s="264"/>
      <c r="BP51" s="264"/>
      <c r="BQ51" s="261">
        <v>45</v>
      </c>
      <c r="BR51" s="262"/>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5"/>
    </row>
    <row r="52" spans="1:131" s="246" customFormat="1" ht="26.25" customHeight="1" x14ac:dyDescent="0.15">
      <c r="A52" s="260">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1"/>
      <c r="BK52" s="251"/>
      <c r="BL52" s="251"/>
      <c r="BM52" s="251"/>
      <c r="BN52" s="251"/>
      <c r="BO52" s="264"/>
      <c r="BP52" s="264"/>
      <c r="BQ52" s="261">
        <v>46</v>
      </c>
      <c r="BR52" s="262"/>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5"/>
    </row>
    <row r="53" spans="1:131" s="246" customFormat="1" ht="26.25" customHeight="1" x14ac:dyDescent="0.15">
      <c r="A53" s="260">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1"/>
      <c r="BK53" s="251"/>
      <c r="BL53" s="251"/>
      <c r="BM53" s="251"/>
      <c r="BN53" s="251"/>
      <c r="BO53" s="264"/>
      <c r="BP53" s="264"/>
      <c r="BQ53" s="261">
        <v>47</v>
      </c>
      <c r="BR53" s="262"/>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5"/>
    </row>
    <row r="54" spans="1:131" s="246" customFormat="1" ht="26.25" customHeight="1" x14ac:dyDescent="0.15">
      <c r="A54" s="260">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1"/>
      <c r="BK54" s="251"/>
      <c r="BL54" s="251"/>
      <c r="BM54" s="251"/>
      <c r="BN54" s="251"/>
      <c r="BO54" s="264"/>
      <c r="BP54" s="264"/>
      <c r="BQ54" s="261">
        <v>48</v>
      </c>
      <c r="BR54" s="262"/>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5"/>
    </row>
    <row r="55" spans="1:131" s="246" customFormat="1" ht="26.25" customHeight="1" x14ac:dyDescent="0.15">
      <c r="A55" s="260">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1"/>
      <c r="BK55" s="251"/>
      <c r="BL55" s="251"/>
      <c r="BM55" s="251"/>
      <c r="BN55" s="251"/>
      <c r="BO55" s="264"/>
      <c r="BP55" s="264"/>
      <c r="BQ55" s="261">
        <v>49</v>
      </c>
      <c r="BR55" s="262"/>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5"/>
    </row>
    <row r="56" spans="1:131" s="246" customFormat="1" ht="26.25" customHeight="1" x14ac:dyDescent="0.15">
      <c r="A56" s="260">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1"/>
      <c r="BK56" s="251"/>
      <c r="BL56" s="251"/>
      <c r="BM56" s="251"/>
      <c r="BN56" s="251"/>
      <c r="BO56" s="264"/>
      <c r="BP56" s="264"/>
      <c r="BQ56" s="261">
        <v>50</v>
      </c>
      <c r="BR56" s="262"/>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5"/>
    </row>
    <row r="57" spans="1:131" s="246" customFormat="1" ht="26.25" customHeight="1" x14ac:dyDescent="0.15">
      <c r="A57" s="260">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1"/>
      <c r="BK57" s="251"/>
      <c r="BL57" s="251"/>
      <c r="BM57" s="251"/>
      <c r="BN57" s="251"/>
      <c r="BO57" s="264"/>
      <c r="BP57" s="264"/>
      <c r="BQ57" s="261">
        <v>51</v>
      </c>
      <c r="BR57" s="262"/>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5"/>
    </row>
    <row r="58" spans="1:131" s="246" customFormat="1" ht="26.25" customHeight="1" x14ac:dyDescent="0.15">
      <c r="A58" s="260">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1"/>
      <c r="BK58" s="251"/>
      <c r="BL58" s="251"/>
      <c r="BM58" s="251"/>
      <c r="BN58" s="251"/>
      <c r="BO58" s="264"/>
      <c r="BP58" s="264"/>
      <c r="BQ58" s="261">
        <v>52</v>
      </c>
      <c r="BR58" s="262"/>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5"/>
    </row>
    <row r="59" spans="1:131" s="246" customFormat="1" ht="26.25" customHeight="1" x14ac:dyDescent="0.15">
      <c r="A59" s="260">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1"/>
      <c r="BK59" s="251"/>
      <c r="BL59" s="251"/>
      <c r="BM59" s="251"/>
      <c r="BN59" s="251"/>
      <c r="BO59" s="264"/>
      <c r="BP59" s="264"/>
      <c r="BQ59" s="261">
        <v>53</v>
      </c>
      <c r="BR59" s="262"/>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5"/>
    </row>
    <row r="60" spans="1:131" s="246" customFormat="1" ht="26.25" customHeight="1" x14ac:dyDescent="0.15">
      <c r="A60" s="260">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1"/>
      <c r="BK60" s="251"/>
      <c r="BL60" s="251"/>
      <c r="BM60" s="251"/>
      <c r="BN60" s="251"/>
      <c r="BO60" s="264"/>
      <c r="BP60" s="264"/>
      <c r="BQ60" s="261">
        <v>54</v>
      </c>
      <c r="BR60" s="262"/>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5"/>
    </row>
    <row r="61" spans="1:131" s="246" customFormat="1" ht="26.25" customHeight="1" thickBot="1" x14ac:dyDescent="0.2">
      <c r="A61" s="260">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1"/>
      <c r="BK61" s="251"/>
      <c r="BL61" s="251"/>
      <c r="BM61" s="251"/>
      <c r="BN61" s="251"/>
      <c r="BO61" s="264"/>
      <c r="BP61" s="264"/>
      <c r="BQ61" s="261">
        <v>55</v>
      </c>
      <c r="BR61" s="262"/>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5"/>
    </row>
    <row r="62" spans="1:131" s="246" customFormat="1" ht="26.25" customHeight="1" x14ac:dyDescent="0.15">
      <c r="A62" s="260">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419</v>
      </c>
      <c r="BK62" s="1125"/>
      <c r="BL62" s="1125"/>
      <c r="BM62" s="1125"/>
      <c r="BN62" s="1126"/>
      <c r="BO62" s="264"/>
      <c r="BP62" s="264"/>
      <c r="BQ62" s="261">
        <v>56</v>
      </c>
      <c r="BR62" s="262"/>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5"/>
    </row>
    <row r="63" spans="1:131" s="246" customFormat="1" ht="26.25" customHeight="1" thickBot="1" x14ac:dyDescent="0.2">
      <c r="A63" s="263" t="s">
        <v>391</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655</v>
      </c>
      <c r="AG63" s="1048"/>
      <c r="AH63" s="1048"/>
      <c r="AI63" s="1048"/>
      <c r="AJ63" s="1120"/>
      <c r="AK63" s="1121"/>
      <c r="AL63" s="1052"/>
      <c r="AM63" s="1052"/>
      <c r="AN63" s="1052"/>
      <c r="AO63" s="1052"/>
      <c r="AP63" s="1048">
        <v>10458</v>
      </c>
      <c r="AQ63" s="1048"/>
      <c r="AR63" s="1048"/>
      <c r="AS63" s="1048"/>
      <c r="AT63" s="1048"/>
      <c r="AU63" s="1048">
        <v>6588</v>
      </c>
      <c r="AV63" s="1048"/>
      <c r="AW63" s="1048"/>
      <c r="AX63" s="1048"/>
      <c r="AY63" s="1048"/>
      <c r="AZ63" s="1115"/>
      <c r="BA63" s="1115"/>
      <c r="BB63" s="1115"/>
      <c r="BC63" s="1115"/>
      <c r="BD63" s="1115"/>
      <c r="BE63" s="1049"/>
      <c r="BF63" s="1049"/>
      <c r="BG63" s="1049"/>
      <c r="BH63" s="1049"/>
      <c r="BI63" s="1050"/>
      <c r="BJ63" s="1116" t="s">
        <v>421</v>
      </c>
      <c r="BK63" s="1040"/>
      <c r="BL63" s="1040"/>
      <c r="BM63" s="1040"/>
      <c r="BN63" s="1117"/>
      <c r="BO63" s="264"/>
      <c r="BP63" s="264"/>
      <c r="BQ63" s="261">
        <v>57</v>
      </c>
      <c r="BR63" s="262"/>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5"/>
    </row>
    <row r="65" spans="1:131" s="246" customFormat="1" ht="26.25" customHeight="1" thickBot="1" x14ac:dyDescent="0.2">
      <c r="A65" s="251" t="s">
        <v>422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5"/>
    </row>
    <row r="66" spans="1:131" s="246" customFormat="1" ht="26.25" customHeight="1" x14ac:dyDescent="0.15">
      <c r="A66" s="1085" t="s">
        <v>423</v>
      </c>
      <c r="B66" s="1086"/>
      <c r="C66" s="1086"/>
      <c r="D66" s="1086"/>
      <c r="E66" s="1086"/>
      <c r="F66" s="1086"/>
      <c r="G66" s="1086"/>
      <c r="H66" s="1086"/>
      <c r="I66" s="1086"/>
      <c r="J66" s="1086"/>
      <c r="K66" s="1086"/>
      <c r="L66" s="1086"/>
      <c r="M66" s="1086"/>
      <c r="N66" s="1086"/>
      <c r="O66" s="1086"/>
      <c r="P66" s="1087"/>
      <c r="Q66" s="1091" t="s">
        <v>424</v>
      </c>
      <c r="R66" s="1092"/>
      <c r="S66" s="1092"/>
      <c r="T66" s="1092"/>
      <c r="U66" s="1093"/>
      <c r="V66" s="1091" t="s">
        <v>425</v>
      </c>
      <c r="W66" s="1092"/>
      <c r="X66" s="1092"/>
      <c r="Y66" s="1092"/>
      <c r="Z66" s="1093"/>
      <c r="AA66" s="1091" t="s">
        <v>426</v>
      </c>
      <c r="AB66" s="1092"/>
      <c r="AC66" s="1092"/>
      <c r="AD66" s="1092"/>
      <c r="AE66" s="1093"/>
      <c r="AF66" s="1097" t="s">
        <v>399</v>
      </c>
      <c r="AG66" s="1098"/>
      <c r="AH66" s="1098"/>
      <c r="AI66" s="1098"/>
      <c r="AJ66" s="1099"/>
      <c r="AK66" s="1091" t="s">
        <v>400</v>
      </c>
      <c r="AL66" s="1086"/>
      <c r="AM66" s="1086"/>
      <c r="AN66" s="1086"/>
      <c r="AO66" s="1087"/>
      <c r="AP66" s="1091" t="s">
        <v>427</v>
      </c>
      <c r="AQ66" s="1092"/>
      <c r="AR66" s="1092"/>
      <c r="AS66" s="1092"/>
      <c r="AT66" s="1093"/>
      <c r="AU66" s="1091" t="s">
        <v>428</v>
      </c>
      <c r="AV66" s="1092"/>
      <c r="AW66" s="1092"/>
      <c r="AX66" s="1092"/>
      <c r="AY66" s="1093"/>
      <c r="AZ66" s="1091" t="s">
        <v>378</v>
      </c>
      <c r="BA66" s="1092"/>
      <c r="BB66" s="1092"/>
      <c r="BC66" s="1092"/>
      <c r="BD66" s="1107"/>
      <c r="BE66" s="264"/>
      <c r="BF66" s="264"/>
      <c r="BG66" s="264"/>
      <c r="BH66" s="264"/>
      <c r="BI66" s="264"/>
      <c r="BJ66" s="264"/>
      <c r="BK66" s="264"/>
      <c r="BL66" s="264"/>
      <c r="BM66" s="264"/>
      <c r="BN66" s="264"/>
      <c r="BO66" s="264"/>
      <c r="BP66" s="264"/>
      <c r="BQ66" s="261">
        <v>60</v>
      </c>
      <c r="BR66" s="266"/>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5"/>
    </row>
    <row r="67" spans="1:131" s="246"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4"/>
      <c r="BF67" s="264"/>
      <c r="BG67" s="264"/>
      <c r="BH67" s="264"/>
      <c r="BI67" s="264"/>
      <c r="BJ67" s="264"/>
      <c r="BK67" s="264"/>
      <c r="BL67" s="264"/>
      <c r="BM67" s="264"/>
      <c r="BN67" s="264"/>
      <c r="BO67" s="264"/>
      <c r="BP67" s="264"/>
      <c r="BQ67" s="261">
        <v>61</v>
      </c>
      <c r="BR67" s="266"/>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5"/>
    </row>
    <row r="68" spans="1:131" s="246" customFormat="1" ht="26.25" customHeight="1" thickTop="1" x14ac:dyDescent="0.15">
      <c r="A68" s="257">
        <v>1</v>
      </c>
      <c r="B68" s="1075" t="s">
        <v>599</v>
      </c>
      <c r="C68" s="1076"/>
      <c r="D68" s="1076"/>
      <c r="E68" s="1076"/>
      <c r="F68" s="1076"/>
      <c r="G68" s="1076"/>
      <c r="H68" s="1076"/>
      <c r="I68" s="1076"/>
      <c r="J68" s="1076"/>
      <c r="K68" s="1076"/>
      <c r="L68" s="1076"/>
      <c r="M68" s="1076"/>
      <c r="N68" s="1076"/>
      <c r="O68" s="1076"/>
      <c r="P68" s="1077"/>
      <c r="Q68" s="1078">
        <v>8840</v>
      </c>
      <c r="R68" s="1072"/>
      <c r="S68" s="1072"/>
      <c r="T68" s="1072"/>
      <c r="U68" s="1072"/>
      <c r="V68" s="1072">
        <v>8715</v>
      </c>
      <c r="W68" s="1072"/>
      <c r="X68" s="1072"/>
      <c r="Y68" s="1072"/>
      <c r="Z68" s="1072"/>
      <c r="AA68" s="1072">
        <v>125</v>
      </c>
      <c r="AB68" s="1072"/>
      <c r="AC68" s="1072"/>
      <c r="AD68" s="1072"/>
      <c r="AE68" s="1072"/>
      <c r="AF68" s="1072">
        <v>199</v>
      </c>
      <c r="AG68" s="1072"/>
      <c r="AH68" s="1072"/>
      <c r="AI68" s="1072"/>
      <c r="AJ68" s="1072"/>
      <c r="AK68" s="1072">
        <v>3</v>
      </c>
      <c r="AL68" s="1072"/>
      <c r="AM68" s="1072"/>
      <c r="AN68" s="1072"/>
      <c r="AO68" s="1072"/>
      <c r="AP68" s="1072">
        <v>5842</v>
      </c>
      <c r="AQ68" s="1072"/>
      <c r="AR68" s="1072"/>
      <c r="AS68" s="1072"/>
      <c r="AT68" s="1072"/>
      <c r="AU68" s="1072">
        <v>686</v>
      </c>
      <c r="AV68" s="1072"/>
      <c r="AW68" s="1072"/>
      <c r="AX68" s="1072"/>
      <c r="AY68" s="1072"/>
      <c r="AZ68" s="1073"/>
      <c r="BA68" s="1073"/>
      <c r="BB68" s="1073"/>
      <c r="BC68" s="1073"/>
      <c r="BD68" s="1074"/>
      <c r="BE68" s="264"/>
      <c r="BF68" s="264"/>
      <c r="BG68" s="264"/>
      <c r="BH68" s="264"/>
      <c r="BI68" s="264"/>
      <c r="BJ68" s="264"/>
      <c r="BK68" s="264"/>
      <c r="BL68" s="264"/>
      <c r="BM68" s="264"/>
      <c r="BN68" s="264"/>
      <c r="BO68" s="264"/>
      <c r="BP68" s="264"/>
      <c r="BQ68" s="261">
        <v>62</v>
      </c>
      <c r="BR68" s="266"/>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5"/>
    </row>
    <row r="69" spans="1:131" s="246" customFormat="1" ht="26.25" customHeight="1" x14ac:dyDescent="0.15">
      <c r="A69" s="260">
        <v>2</v>
      </c>
      <c r="B69" s="1063" t="s">
        <v>600</v>
      </c>
      <c r="C69" s="1064"/>
      <c r="D69" s="1064"/>
      <c r="E69" s="1064"/>
      <c r="F69" s="1064"/>
      <c r="G69" s="1064"/>
      <c r="H69" s="1064"/>
      <c r="I69" s="1064"/>
      <c r="J69" s="1064"/>
      <c r="K69" s="1064"/>
      <c r="L69" s="1064"/>
      <c r="M69" s="1064"/>
      <c r="N69" s="1064"/>
      <c r="O69" s="1064"/>
      <c r="P69" s="1065"/>
      <c r="Q69" s="1066">
        <v>1779</v>
      </c>
      <c r="R69" s="1060"/>
      <c r="S69" s="1060"/>
      <c r="T69" s="1060"/>
      <c r="U69" s="1060"/>
      <c r="V69" s="1060">
        <v>1771</v>
      </c>
      <c r="W69" s="1060"/>
      <c r="X69" s="1060"/>
      <c r="Y69" s="1060"/>
      <c r="Z69" s="1060"/>
      <c r="AA69" s="1060">
        <v>8</v>
      </c>
      <c r="AB69" s="1060"/>
      <c r="AC69" s="1060"/>
      <c r="AD69" s="1060"/>
      <c r="AE69" s="1060"/>
      <c r="AF69" s="1060">
        <v>39</v>
      </c>
      <c r="AG69" s="1060"/>
      <c r="AH69" s="1060"/>
      <c r="AI69" s="1060"/>
      <c r="AJ69" s="1060"/>
      <c r="AK69" s="1071" t="s">
        <v>609</v>
      </c>
      <c r="AL69" s="1060"/>
      <c r="AM69" s="1060"/>
      <c r="AN69" s="1060"/>
      <c r="AO69" s="1060"/>
      <c r="AP69" s="1060">
        <v>97</v>
      </c>
      <c r="AQ69" s="1060"/>
      <c r="AR69" s="1060"/>
      <c r="AS69" s="1060"/>
      <c r="AT69" s="1060"/>
      <c r="AU69" s="1060">
        <v>10</v>
      </c>
      <c r="AV69" s="1060"/>
      <c r="AW69" s="1060"/>
      <c r="AX69" s="1060"/>
      <c r="AY69" s="1060"/>
      <c r="AZ69" s="1061"/>
      <c r="BA69" s="1061"/>
      <c r="BB69" s="1061"/>
      <c r="BC69" s="1061"/>
      <c r="BD69" s="1062"/>
      <c r="BE69" s="264"/>
      <c r="BF69" s="264"/>
      <c r="BG69" s="264"/>
      <c r="BH69" s="264"/>
      <c r="BI69" s="264"/>
      <c r="BJ69" s="264"/>
      <c r="BK69" s="264"/>
      <c r="BL69" s="264"/>
      <c r="BM69" s="264"/>
      <c r="BN69" s="264"/>
      <c r="BO69" s="264"/>
      <c r="BP69" s="264"/>
      <c r="BQ69" s="261">
        <v>63</v>
      </c>
      <c r="BR69" s="266"/>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5"/>
    </row>
    <row r="70" spans="1:131" s="246" customFormat="1" ht="26.25" customHeight="1" x14ac:dyDescent="0.15">
      <c r="A70" s="260">
        <v>3</v>
      </c>
      <c r="B70" s="1063" t="s">
        <v>617</v>
      </c>
      <c r="C70" s="1064"/>
      <c r="D70" s="1064"/>
      <c r="E70" s="1064"/>
      <c r="F70" s="1064"/>
      <c r="G70" s="1064"/>
      <c r="H70" s="1064"/>
      <c r="I70" s="1064"/>
      <c r="J70" s="1064"/>
      <c r="K70" s="1064"/>
      <c r="L70" s="1064"/>
      <c r="M70" s="1064"/>
      <c r="N70" s="1064"/>
      <c r="O70" s="1064"/>
      <c r="P70" s="1065"/>
      <c r="Q70" s="1071">
        <v>85</v>
      </c>
      <c r="R70" s="1060"/>
      <c r="S70" s="1060"/>
      <c r="T70" s="1060"/>
      <c r="U70" s="1060"/>
      <c r="V70" s="1071">
        <v>85</v>
      </c>
      <c r="W70" s="1060"/>
      <c r="X70" s="1060"/>
      <c r="Y70" s="1060"/>
      <c r="Z70" s="1060"/>
      <c r="AA70" s="1071" t="s">
        <v>609</v>
      </c>
      <c r="AB70" s="1060"/>
      <c r="AC70" s="1060"/>
      <c r="AD70" s="1060"/>
      <c r="AE70" s="1060"/>
      <c r="AF70" s="1071" t="s">
        <v>609</v>
      </c>
      <c r="AG70" s="1060"/>
      <c r="AH70" s="1060"/>
      <c r="AI70" s="1060"/>
      <c r="AJ70" s="1060"/>
      <c r="AK70" s="1071" t="s">
        <v>609</v>
      </c>
      <c r="AL70" s="1060"/>
      <c r="AM70" s="1060"/>
      <c r="AN70" s="1060"/>
      <c r="AO70" s="1060"/>
      <c r="AP70" s="1071" t="s">
        <v>609</v>
      </c>
      <c r="AQ70" s="1060"/>
      <c r="AR70" s="1060"/>
      <c r="AS70" s="1060"/>
      <c r="AT70" s="1060"/>
      <c r="AU70" s="1071" t="s">
        <v>609</v>
      </c>
      <c r="AV70" s="1060"/>
      <c r="AW70" s="1060"/>
      <c r="AX70" s="1060"/>
      <c r="AY70" s="1060"/>
      <c r="AZ70" s="1061"/>
      <c r="BA70" s="1061"/>
      <c r="BB70" s="1061"/>
      <c r="BC70" s="1061"/>
      <c r="BD70" s="1062"/>
      <c r="BE70" s="264"/>
      <c r="BF70" s="264"/>
      <c r="BG70" s="264"/>
      <c r="BH70" s="264"/>
      <c r="BI70" s="264"/>
      <c r="BJ70" s="264"/>
      <c r="BK70" s="264"/>
      <c r="BL70" s="264"/>
      <c r="BM70" s="264"/>
      <c r="BN70" s="264"/>
      <c r="BO70" s="264"/>
      <c r="BP70" s="264"/>
      <c r="BQ70" s="261">
        <v>64</v>
      </c>
      <c r="BR70" s="266"/>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5"/>
    </row>
    <row r="71" spans="1:131" s="246" customFormat="1" ht="26.25" customHeight="1" x14ac:dyDescent="0.15">
      <c r="A71" s="260">
        <v>4</v>
      </c>
      <c r="B71" s="1063" t="s">
        <v>601</v>
      </c>
      <c r="C71" s="1064"/>
      <c r="D71" s="1064"/>
      <c r="E71" s="1064"/>
      <c r="F71" s="1064"/>
      <c r="G71" s="1064"/>
      <c r="H71" s="1064"/>
      <c r="I71" s="1064"/>
      <c r="J71" s="1064"/>
      <c r="K71" s="1064"/>
      <c r="L71" s="1064"/>
      <c r="M71" s="1064"/>
      <c r="N71" s="1064"/>
      <c r="O71" s="1064"/>
      <c r="P71" s="1065"/>
      <c r="Q71" s="1071">
        <v>83</v>
      </c>
      <c r="R71" s="1060"/>
      <c r="S71" s="1060"/>
      <c r="T71" s="1060"/>
      <c r="U71" s="1060"/>
      <c r="V71" s="1071">
        <v>64</v>
      </c>
      <c r="W71" s="1060"/>
      <c r="X71" s="1060"/>
      <c r="Y71" s="1060"/>
      <c r="Z71" s="1060"/>
      <c r="AA71" s="1071">
        <v>19</v>
      </c>
      <c r="AB71" s="1060"/>
      <c r="AC71" s="1060"/>
      <c r="AD71" s="1060"/>
      <c r="AE71" s="1060"/>
      <c r="AF71" s="1060">
        <v>10</v>
      </c>
      <c r="AG71" s="1060"/>
      <c r="AH71" s="1060"/>
      <c r="AI71" s="1060"/>
      <c r="AJ71" s="1060"/>
      <c r="AK71" s="1071" t="s">
        <v>609</v>
      </c>
      <c r="AL71" s="1060"/>
      <c r="AM71" s="1060"/>
      <c r="AN71" s="1060"/>
      <c r="AO71" s="1060"/>
      <c r="AP71" s="1060">
        <v>39</v>
      </c>
      <c r="AQ71" s="1060"/>
      <c r="AR71" s="1060"/>
      <c r="AS71" s="1060"/>
      <c r="AT71" s="1060"/>
      <c r="AU71" s="1071" t="s">
        <v>609</v>
      </c>
      <c r="AV71" s="1060"/>
      <c r="AW71" s="1060"/>
      <c r="AX71" s="1060"/>
      <c r="AY71" s="1060"/>
      <c r="AZ71" s="1061"/>
      <c r="BA71" s="1061"/>
      <c r="BB71" s="1061"/>
      <c r="BC71" s="1061"/>
      <c r="BD71" s="1062"/>
      <c r="BE71" s="264"/>
      <c r="BF71" s="264"/>
      <c r="BG71" s="264"/>
      <c r="BH71" s="264"/>
      <c r="BI71" s="264"/>
      <c r="BJ71" s="264"/>
      <c r="BK71" s="264"/>
      <c r="BL71" s="264"/>
      <c r="BM71" s="264"/>
      <c r="BN71" s="264"/>
      <c r="BO71" s="264"/>
      <c r="BP71" s="264"/>
      <c r="BQ71" s="261">
        <v>65</v>
      </c>
      <c r="BR71" s="266"/>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5"/>
    </row>
    <row r="72" spans="1:131" s="246" customFormat="1" ht="26.25" customHeight="1" x14ac:dyDescent="0.15">
      <c r="A72" s="260">
        <v>5</v>
      </c>
      <c r="B72" s="1063" t="s">
        <v>602</v>
      </c>
      <c r="C72" s="1064"/>
      <c r="D72" s="1064"/>
      <c r="E72" s="1064"/>
      <c r="F72" s="1064"/>
      <c r="G72" s="1064"/>
      <c r="H72" s="1064"/>
      <c r="I72" s="1064"/>
      <c r="J72" s="1064"/>
      <c r="K72" s="1064"/>
      <c r="L72" s="1064"/>
      <c r="M72" s="1064"/>
      <c r="N72" s="1064"/>
      <c r="O72" s="1064"/>
      <c r="P72" s="1065"/>
      <c r="Q72" s="1071">
        <v>113</v>
      </c>
      <c r="R72" s="1060"/>
      <c r="S72" s="1060"/>
      <c r="T72" s="1060"/>
      <c r="U72" s="1060"/>
      <c r="V72" s="1071">
        <v>98</v>
      </c>
      <c r="W72" s="1060"/>
      <c r="X72" s="1060"/>
      <c r="Y72" s="1060"/>
      <c r="Z72" s="1060"/>
      <c r="AA72" s="1071">
        <v>14</v>
      </c>
      <c r="AB72" s="1060"/>
      <c r="AC72" s="1060"/>
      <c r="AD72" s="1060"/>
      <c r="AE72" s="1060"/>
      <c r="AF72" s="1060">
        <v>5</v>
      </c>
      <c r="AG72" s="1060"/>
      <c r="AH72" s="1060"/>
      <c r="AI72" s="1060"/>
      <c r="AJ72" s="1060"/>
      <c r="AK72" s="1071" t="s">
        <v>609</v>
      </c>
      <c r="AL72" s="1060"/>
      <c r="AM72" s="1060"/>
      <c r="AN72" s="1060"/>
      <c r="AO72" s="1060"/>
      <c r="AP72" s="1060">
        <v>121</v>
      </c>
      <c r="AQ72" s="1060"/>
      <c r="AR72" s="1060"/>
      <c r="AS72" s="1060"/>
      <c r="AT72" s="1060"/>
      <c r="AU72" s="1071" t="s">
        <v>609</v>
      </c>
      <c r="AV72" s="1060"/>
      <c r="AW72" s="1060"/>
      <c r="AX72" s="1060"/>
      <c r="AY72" s="1060"/>
      <c r="AZ72" s="1061"/>
      <c r="BA72" s="1061"/>
      <c r="BB72" s="1061"/>
      <c r="BC72" s="1061"/>
      <c r="BD72" s="1062"/>
      <c r="BE72" s="264"/>
      <c r="BF72" s="264"/>
      <c r="BG72" s="264"/>
      <c r="BH72" s="264"/>
      <c r="BI72" s="264"/>
      <c r="BJ72" s="264"/>
      <c r="BK72" s="264"/>
      <c r="BL72" s="264"/>
      <c r="BM72" s="264"/>
      <c r="BN72" s="264"/>
      <c r="BO72" s="264"/>
      <c r="BP72" s="264"/>
      <c r="BQ72" s="261">
        <v>66</v>
      </c>
      <c r="BR72" s="266"/>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5"/>
    </row>
    <row r="73" spans="1:131" s="246" customFormat="1" ht="26.25" customHeight="1" x14ac:dyDescent="0.15">
      <c r="A73" s="260">
        <v>6</v>
      </c>
      <c r="B73" s="1063" t="s">
        <v>603</v>
      </c>
      <c r="C73" s="1064"/>
      <c r="D73" s="1064"/>
      <c r="E73" s="1064"/>
      <c r="F73" s="1064"/>
      <c r="G73" s="1064"/>
      <c r="H73" s="1064"/>
      <c r="I73" s="1064"/>
      <c r="J73" s="1064"/>
      <c r="K73" s="1064"/>
      <c r="L73" s="1064"/>
      <c r="M73" s="1064"/>
      <c r="N73" s="1064"/>
      <c r="O73" s="1064"/>
      <c r="P73" s="1065"/>
      <c r="Q73" s="1071">
        <v>37</v>
      </c>
      <c r="R73" s="1060"/>
      <c r="S73" s="1060"/>
      <c r="T73" s="1060"/>
      <c r="U73" s="1060"/>
      <c r="V73" s="1071">
        <v>26</v>
      </c>
      <c r="W73" s="1060"/>
      <c r="X73" s="1060"/>
      <c r="Y73" s="1060"/>
      <c r="Z73" s="1060"/>
      <c r="AA73" s="1071">
        <v>11</v>
      </c>
      <c r="AB73" s="1060"/>
      <c r="AC73" s="1060"/>
      <c r="AD73" s="1060"/>
      <c r="AE73" s="1060"/>
      <c r="AF73" s="1060">
        <v>5</v>
      </c>
      <c r="AG73" s="1060"/>
      <c r="AH73" s="1060"/>
      <c r="AI73" s="1060"/>
      <c r="AJ73" s="1060"/>
      <c r="AK73" s="1071" t="s">
        <v>609</v>
      </c>
      <c r="AL73" s="1060"/>
      <c r="AM73" s="1060"/>
      <c r="AN73" s="1060"/>
      <c r="AO73" s="1060"/>
      <c r="AP73" s="1071" t="s">
        <v>609</v>
      </c>
      <c r="AQ73" s="1060"/>
      <c r="AR73" s="1060"/>
      <c r="AS73" s="1060"/>
      <c r="AT73" s="1060"/>
      <c r="AU73" s="1071" t="s">
        <v>609</v>
      </c>
      <c r="AV73" s="1060"/>
      <c r="AW73" s="1060"/>
      <c r="AX73" s="1060"/>
      <c r="AY73" s="1060"/>
      <c r="AZ73" s="1061"/>
      <c r="BA73" s="1061"/>
      <c r="BB73" s="1061"/>
      <c r="BC73" s="1061"/>
      <c r="BD73" s="1062"/>
      <c r="BE73" s="264"/>
      <c r="BF73" s="264"/>
      <c r="BG73" s="264"/>
      <c r="BH73" s="264"/>
      <c r="BI73" s="264"/>
      <c r="BJ73" s="264"/>
      <c r="BK73" s="264"/>
      <c r="BL73" s="264"/>
      <c r="BM73" s="264"/>
      <c r="BN73" s="264"/>
      <c r="BO73" s="264"/>
      <c r="BP73" s="264"/>
      <c r="BQ73" s="261">
        <v>67</v>
      </c>
      <c r="BR73" s="266"/>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5"/>
    </row>
    <row r="74" spans="1:131" s="246" customFormat="1" ht="26.25" customHeight="1" x14ac:dyDescent="0.15">
      <c r="A74" s="260">
        <v>7</v>
      </c>
      <c r="B74" s="1063" t="s">
        <v>604</v>
      </c>
      <c r="C74" s="1064"/>
      <c r="D74" s="1064"/>
      <c r="E74" s="1064"/>
      <c r="F74" s="1064"/>
      <c r="G74" s="1064"/>
      <c r="H74" s="1064"/>
      <c r="I74" s="1064"/>
      <c r="J74" s="1064"/>
      <c r="K74" s="1064"/>
      <c r="L74" s="1064"/>
      <c r="M74" s="1064"/>
      <c r="N74" s="1064"/>
      <c r="O74" s="1064"/>
      <c r="P74" s="1065"/>
      <c r="Q74" s="1067">
        <v>1048</v>
      </c>
      <c r="R74" s="1068"/>
      <c r="S74" s="1068"/>
      <c r="T74" s="1068"/>
      <c r="U74" s="1069"/>
      <c r="V74" s="1070">
        <v>1001</v>
      </c>
      <c r="W74" s="1068"/>
      <c r="X74" s="1068"/>
      <c r="Y74" s="1068"/>
      <c r="Z74" s="1069"/>
      <c r="AA74" s="1070">
        <v>47</v>
      </c>
      <c r="AB74" s="1068"/>
      <c r="AC74" s="1068"/>
      <c r="AD74" s="1068"/>
      <c r="AE74" s="1069"/>
      <c r="AF74" s="1070">
        <v>47</v>
      </c>
      <c r="AG74" s="1068"/>
      <c r="AH74" s="1068"/>
      <c r="AI74" s="1068"/>
      <c r="AJ74" s="1069"/>
      <c r="AK74" s="1070">
        <v>42</v>
      </c>
      <c r="AL74" s="1068"/>
      <c r="AM74" s="1068"/>
      <c r="AN74" s="1068"/>
      <c r="AO74" s="1069"/>
      <c r="AP74" s="1071" t="s">
        <v>609</v>
      </c>
      <c r="AQ74" s="1060"/>
      <c r="AR74" s="1060"/>
      <c r="AS74" s="1060"/>
      <c r="AT74" s="1060"/>
      <c r="AU74" s="1071" t="s">
        <v>609</v>
      </c>
      <c r="AV74" s="1060"/>
      <c r="AW74" s="1060"/>
      <c r="AX74" s="1060"/>
      <c r="AY74" s="1060"/>
      <c r="AZ74" s="1061"/>
      <c r="BA74" s="1061"/>
      <c r="BB74" s="1061"/>
      <c r="BC74" s="1061"/>
      <c r="BD74" s="1062"/>
      <c r="BE74" s="264"/>
      <c r="BF74" s="264"/>
      <c r="BG74" s="264"/>
      <c r="BH74" s="264"/>
      <c r="BI74" s="264"/>
      <c r="BJ74" s="264"/>
      <c r="BK74" s="264"/>
      <c r="BL74" s="264"/>
      <c r="BM74" s="264"/>
      <c r="BN74" s="264"/>
      <c r="BO74" s="264"/>
      <c r="BP74" s="264"/>
      <c r="BQ74" s="261">
        <v>68</v>
      </c>
      <c r="BR74" s="266"/>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5"/>
    </row>
    <row r="75" spans="1:131" s="246" customFormat="1" ht="26.25" customHeight="1" x14ac:dyDescent="0.15">
      <c r="A75" s="260">
        <v>8</v>
      </c>
      <c r="B75" s="1063" t="s">
        <v>605</v>
      </c>
      <c r="C75" s="1064"/>
      <c r="D75" s="1064"/>
      <c r="E75" s="1064"/>
      <c r="F75" s="1064"/>
      <c r="G75" s="1064"/>
      <c r="H75" s="1064"/>
      <c r="I75" s="1064"/>
      <c r="J75" s="1064"/>
      <c r="K75" s="1064"/>
      <c r="L75" s="1064"/>
      <c r="M75" s="1064"/>
      <c r="N75" s="1064"/>
      <c r="O75" s="1064"/>
      <c r="P75" s="1065"/>
      <c r="Q75" s="1071">
        <v>6381</v>
      </c>
      <c r="R75" s="1060"/>
      <c r="S75" s="1060"/>
      <c r="T75" s="1060"/>
      <c r="U75" s="1060"/>
      <c r="V75" s="1071">
        <v>6104</v>
      </c>
      <c r="W75" s="1060"/>
      <c r="X75" s="1060"/>
      <c r="Y75" s="1060"/>
      <c r="Z75" s="1060"/>
      <c r="AA75" s="1071">
        <v>277</v>
      </c>
      <c r="AB75" s="1060"/>
      <c r="AC75" s="1060"/>
      <c r="AD75" s="1060"/>
      <c r="AE75" s="1060"/>
      <c r="AF75" s="1070">
        <v>277</v>
      </c>
      <c r="AG75" s="1068"/>
      <c r="AH75" s="1068"/>
      <c r="AI75" s="1068"/>
      <c r="AJ75" s="1069"/>
      <c r="AK75" s="1071">
        <v>80</v>
      </c>
      <c r="AL75" s="1060"/>
      <c r="AM75" s="1060"/>
      <c r="AN75" s="1060"/>
      <c r="AO75" s="1060"/>
      <c r="AP75" s="1071" t="s">
        <v>609</v>
      </c>
      <c r="AQ75" s="1060"/>
      <c r="AR75" s="1060"/>
      <c r="AS75" s="1060"/>
      <c r="AT75" s="1060"/>
      <c r="AU75" s="1071" t="s">
        <v>609</v>
      </c>
      <c r="AV75" s="1060"/>
      <c r="AW75" s="1060"/>
      <c r="AX75" s="1060"/>
      <c r="AY75" s="1060"/>
      <c r="AZ75" s="1061"/>
      <c r="BA75" s="1061"/>
      <c r="BB75" s="1061"/>
      <c r="BC75" s="1061"/>
      <c r="BD75" s="1062"/>
      <c r="BE75" s="264"/>
      <c r="BF75" s="264"/>
      <c r="BG75" s="264"/>
      <c r="BH75" s="264"/>
      <c r="BI75" s="264"/>
      <c r="BJ75" s="264"/>
      <c r="BK75" s="264"/>
      <c r="BL75" s="264"/>
      <c r="BM75" s="264"/>
      <c r="BN75" s="264"/>
      <c r="BO75" s="264"/>
      <c r="BP75" s="264"/>
      <c r="BQ75" s="261">
        <v>69</v>
      </c>
      <c r="BR75" s="266"/>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5"/>
    </row>
    <row r="76" spans="1:131" s="246" customFormat="1" ht="26.25" customHeight="1" x14ac:dyDescent="0.15">
      <c r="A76" s="260">
        <v>9</v>
      </c>
      <c r="B76" s="1063" t="s">
        <v>616</v>
      </c>
      <c r="C76" s="1064"/>
      <c r="D76" s="1064"/>
      <c r="E76" s="1064"/>
      <c r="F76" s="1064"/>
      <c r="G76" s="1064"/>
      <c r="H76" s="1064"/>
      <c r="I76" s="1064"/>
      <c r="J76" s="1064"/>
      <c r="K76" s="1064"/>
      <c r="L76" s="1064"/>
      <c r="M76" s="1064"/>
      <c r="N76" s="1064"/>
      <c r="O76" s="1064"/>
      <c r="P76" s="1065"/>
      <c r="Q76" s="1071">
        <v>36</v>
      </c>
      <c r="R76" s="1060"/>
      <c r="S76" s="1060"/>
      <c r="T76" s="1060"/>
      <c r="U76" s="1060"/>
      <c r="V76" s="1071">
        <v>33</v>
      </c>
      <c r="W76" s="1060"/>
      <c r="X76" s="1060"/>
      <c r="Y76" s="1060"/>
      <c r="Z76" s="1060"/>
      <c r="AA76" s="1071">
        <v>3</v>
      </c>
      <c r="AB76" s="1060"/>
      <c r="AC76" s="1060"/>
      <c r="AD76" s="1060"/>
      <c r="AE76" s="1060"/>
      <c r="AF76" s="1070">
        <v>3</v>
      </c>
      <c r="AG76" s="1068"/>
      <c r="AH76" s="1068"/>
      <c r="AI76" s="1068"/>
      <c r="AJ76" s="1069"/>
      <c r="AK76" s="1071">
        <v>29</v>
      </c>
      <c r="AL76" s="1060"/>
      <c r="AM76" s="1060"/>
      <c r="AN76" s="1060"/>
      <c r="AO76" s="1060"/>
      <c r="AP76" s="1071" t="s">
        <v>609</v>
      </c>
      <c r="AQ76" s="1060"/>
      <c r="AR76" s="1060"/>
      <c r="AS76" s="1060"/>
      <c r="AT76" s="1060"/>
      <c r="AU76" s="1071" t="s">
        <v>609</v>
      </c>
      <c r="AV76" s="1060"/>
      <c r="AW76" s="1060"/>
      <c r="AX76" s="1060"/>
      <c r="AY76" s="1060"/>
      <c r="AZ76" s="1061"/>
      <c r="BA76" s="1061"/>
      <c r="BB76" s="1061"/>
      <c r="BC76" s="1061"/>
      <c r="BD76" s="1062"/>
      <c r="BE76" s="264"/>
      <c r="BF76" s="264"/>
      <c r="BG76" s="264"/>
      <c r="BH76" s="264"/>
      <c r="BI76" s="264"/>
      <c r="BJ76" s="264"/>
      <c r="BK76" s="264"/>
      <c r="BL76" s="264"/>
      <c r="BM76" s="264"/>
      <c r="BN76" s="264"/>
      <c r="BO76" s="264"/>
      <c r="BP76" s="264"/>
      <c r="BQ76" s="261">
        <v>70</v>
      </c>
      <c r="BR76" s="266"/>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5"/>
    </row>
    <row r="77" spans="1:131" s="246" customFormat="1" ht="26.25" customHeight="1" x14ac:dyDescent="0.15">
      <c r="A77" s="260">
        <v>10</v>
      </c>
      <c r="B77" s="1063" t="s">
        <v>606</v>
      </c>
      <c r="C77" s="1064"/>
      <c r="D77" s="1064"/>
      <c r="E77" s="1064"/>
      <c r="F77" s="1064"/>
      <c r="G77" s="1064"/>
      <c r="H77" s="1064"/>
      <c r="I77" s="1064"/>
      <c r="J77" s="1064"/>
      <c r="K77" s="1064"/>
      <c r="L77" s="1064"/>
      <c r="M77" s="1064"/>
      <c r="N77" s="1064"/>
      <c r="O77" s="1064"/>
      <c r="P77" s="1065"/>
      <c r="Q77" s="1066">
        <v>1268</v>
      </c>
      <c r="R77" s="1060"/>
      <c r="S77" s="1060"/>
      <c r="T77" s="1060"/>
      <c r="U77" s="1060"/>
      <c r="V77" s="1060">
        <v>1133</v>
      </c>
      <c r="W77" s="1060"/>
      <c r="X77" s="1060"/>
      <c r="Y77" s="1060"/>
      <c r="Z77" s="1060"/>
      <c r="AA77" s="1060">
        <v>135</v>
      </c>
      <c r="AB77" s="1060"/>
      <c r="AC77" s="1060"/>
      <c r="AD77" s="1060"/>
      <c r="AE77" s="1060"/>
      <c r="AF77" s="1060">
        <v>135</v>
      </c>
      <c r="AG77" s="1060"/>
      <c r="AH77" s="1060"/>
      <c r="AI77" s="1060"/>
      <c r="AJ77" s="1060"/>
      <c r="AK77" s="1060">
        <v>0</v>
      </c>
      <c r="AL77" s="1060"/>
      <c r="AM77" s="1060"/>
      <c r="AN77" s="1060"/>
      <c r="AO77" s="1060"/>
      <c r="AP77" s="1071" t="s">
        <v>609</v>
      </c>
      <c r="AQ77" s="1060"/>
      <c r="AR77" s="1060"/>
      <c r="AS77" s="1060"/>
      <c r="AT77" s="1060"/>
      <c r="AU77" s="1071" t="s">
        <v>609</v>
      </c>
      <c r="AV77" s="1060"/>
      <c r="AW77" s="1060"/>
      <c r="AX77" s="1060"/>
      <c r="AY77" s="1060"/>
      <c r="AZ77" s="1061"/>
      <c r="BA77" s="1061"/>
      <c r="BB77" s="1061"/>
      <c r="BC77" s="1061"/>
      <c r="BD77" s="1062"/>
      <c r="BE77" s="264"/>
      <c r="BF77" s="264"/>
      <c r="BG77" s="264"/>
      <c r="BH77" s="264"/>
      <c r="BI77" s="264"/>
      <c r="BJ77" s="264"/>
      <c r="BK77" s="264"/>
      <c r="BL77" s="264"/>
      <c r="BM77" s="264"/>
      <c r="BN77" s="264"/>
      <c r="BO77" s="264"/>
      <c r="BP77" s="264"/>
      <c r="BQ77" s="261">
        <v>71</v>
      </c>
      <c r="BR77" s="266"/>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5"/>
    </row>
    <row r="78" spans="1:131" s="246" customFormat="1" ht="26.25" customHeight="1" x14ac:dyDescent="0.15">
      <c r="A78" s="260">
        <v>11</v>
      </c>
      <c r="B78" s="1063" t="s">
        <v>607</v>
      </c>
      <c r="C78" s="1064"/>
      <c r="D78" s="1064"/>
      <c r="E78" s="1064"/>
      <c r="F78" s="1064"/>
      <c r="G78" s="1064"/>
      <c r="H78" s="1064"/>
      <c r="I78" s="1064"/>
      <c r="J78" s="1064"/>
      <c r="K78" s="1064"/>
      <c r="L78" s="1064"/>
      <c r="M78" s="1064"/>
      <c r="N78" s="1064"/>
      <c r="O78" s="1064"/>
      <c r="P78" s="1065"/>
      <c r="Q78" s="1066">
        <v>285242</v>
      </c>
      <c r="R78" s="1060"/>
      <c r="S78" s="1060"/>
      <c r="T78" s="1060"/>
      <c r="U78" s="1060"/>
      <c r="V78" s="1060">
        <v>271656</v>
      </c>
      <c r="W78" s="1060"/>
      <c r="X78" s="1060"/>
      <c r="Y78" s="1060"/>
      <c r="Z78" s="1060"/>
      <c r="AA78" s="1060">
        <v>13586</v>
      </c>
      <c r="AB78" s="1060"/>
      <c r="AC78" s="1060"/>
      <c r="AD78" s="1060"/>
      <c r="AE78" s="1060"/>
      <c r="AF78" s="1060">
        <v>13586</v>
      </c>
      <c r="AG78" s="1060"/>
      <c r="AH78" s="1060"/>
      <c r="AI78" s="1060"/>
      <c r="AJ78" s="1060"/>
      <c r="AK78" s="1060">
        <v>983</v>
      </c>
      <c r="AL78" s="1060"/>
      <c r="AM78" s="1060"/>
      <c r="AN78" s="1060"/>
      <c r="AO78" s="1060"/>
      <c r="AP78" s="1071" t="s">
        <v>609</v>
      </c>
      <c r="AQ78" s="1060"/>
      <c r="AR78" s="1060"/>
      <c r="AS78" s="1060"/>
      <c r="AT78" s="1060"/>
      <c r="AU78" s="1071" t="s">
        <v>609</v>
      </c>
      <c r="AV78" s="1060"/>
      <c r="AW78" s="1060"/>
      <c r="AX78" s="1060"/>
      <c r="AY78" s="1060"/>
      <c r="AZ78" s="1061"/>
      <c r="BA78" s="1061"/>
      <c r="BB78" s="1061"/>
      <c r="BC78" s="1061"/>
      <c r="BD78" s="1062"/>
      <c r="BE78" s="264"/>
      <c r="BF78" s="264"/>
      <c r="BG78" s="264"/>
      <c r="BH78" s="264"/>
      <c r="BI78" s="264"/>
      <c r="BJ78" s="267"/>
      <c r="BK78" s="267"/>
      <c r="BL78" s="267"/>
      <c r="BM78" s="267"/>
      <c r="BN78" s="267"/>
      <c r="BO78" s="264"/>
      <c r="BP78" s="264"/>
      <c r="BQ78" s="261">
        <v>72</v>
      </c>
      <c r="BR78" s="266"/>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5"/>
    </row>
    <row r="79" spans="1:131" s="246" customFormat="1" ht="26.25" customHeight="1" x14ac:dyDescent="0.15">
      <c r="A79" s="260">
        <v>12</v>
      </c>
      <c r="B79" s="1063" t="s">
        <v>608</v>
      </c>
      <c r="C79" s="1064"/>
      <c r="D79" s="1064"/>
      <c r="E79" s="1064"/>
      <c r="F79" s="1064"/>
      <c r="G79" s="1064"/>
      <c r="H79" s="1064"/>
      <c r="I79" s="1064"/>
      <c r="J79" s="1064"/>
      <c r="K79" s="1064"/>
      <c r="L79" s="1064"/>
      <c r="M79" s="1064"/>
      <c r="N79" s="1064"/>
      <c r="O79" s="1064"/>
      <c r="P79" s="1065"/>
      <c r="Q79" s="1067">
        <v>191</v>
      </c>
      <c r="R79" s="1068"/>
      <c r="S79" s="1068"/>
      <c r="T79" s="1068"/>
      <c r="U79" s="1069"/>
      <c r="V79" s="1070">
        <v>182</v>
      </c>
      <c r="W79" s="1068"/>
      <c r="X79" s="1068"/>
      <c r="Y79" s="1068"/>
      <c r="Z79" s="1069"/>
      <c r="AA79" s="1070">
        <v>9</v>
      </c>
      <c r="AB79" s="1068"/>
      <c r="AC79" s="1068"/>
      <c r="AD79" s="1068"/>
      <c r="AE79" s="1069"/>
      <c r="AF79" s="1070">
        <v>9</v>
      </c>
      <c r="AG79" s="1068"/>
      <c r="AH79" s="1068"/>
      <c r="AI79" s="1068"/>
      <c r="AJ79" s="1069"/>
      <c r="AK79" s="1071" t="s">
        <v>609</v>
      </c>
      <c r="AL79" s="1060"/>
      <c r="AM79" s="1060"/>
      <c r="AN79" s="1060"/>
      <c r="AO79" s="1060"/>
      <c r="AP79" s="1071" t="s">
        <v>609</v>
      </c>
      <c r="AQ79" s="1060"/>
      <c r="AR79" s="1060"/>
      <c r="AS79" s="1060"/>
      <c r="AT79" s="1060"/>
      <c r="AU79" s="1071" t="s">
        <v>609</v>
      </c>
      <c r="AV79" s="1060"/>
      <c r="AW79" s="1060"/>
      <c r="AX79" s="1060"/>
      <c r="AY79" s="1060"/>
      <c r="AZ79" s="1061"/>
      <c r="BA79" s="1061"/>
      <c r="BB79" s="1061"/>
      <c r="BC79" s="1061"/>
      <c r="BD79" s="1062"/>
      <c r="BE79" s="264"/>
      <c r="BF79" s="264"/>
      <c r="BG79" s="264"/>
      <c r="BH79" s="264"/>
      <c r="BI79" s="264"/>
      <c r="BJ79" s="267"/>
      <c r="BK79" s="267"/>
      <c r="BL79" s="267"/>
      <c r="BM79" s="267"/>
      <c r="BN79" s="267"/>
      <c r="BO79" s="264"/>
      <c r="BP79" s="264"/>
      <c r="BQ79" s="261">
        <v>73</v>
      </c>
      <c r="BR79" s="266"/>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5"/>
    </row>
    <row r="80" spans="1:131" s="246" customFormat="1" ht="26.25" customHeight="1" x14ac:dyDescent="0.15">
      <c r="A80" s="260">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4"/>
      <c r="BF80" s="264"/>
      <c r="BG80" s="264"/>
      <c r="BH80" s="264"/>
      <c r="BI80" s="264"/>
      <c r="BJ80" s="264"/>
      <c r="BK80" s="264"/>
      <c r="BL80" s="264"/>
      <c r="BM80" s="264"/>
      <c r="BN80" s="264"/>
      <c r="BO80" s="264"/>
      <c r="BP80" s="264"/>
      <c r="BQ80" s="261">
        <v>74</v>
      </c>
      <c r="BR80" s="266"/>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5"/>
    </row>
    <row r="81" spans="1:131" s="246" customFormat="1" ht="26.25" customHeight="1" x14ac:dyDescent="0.15">
      <c r="A81" s="260">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4"/>
      <c r="BF81" s="264"/>
      <c r="BG81" s="264"/>
      <c r="BH81" s="264"/>
      <c r="BI81" s="264"/>
      <c r="BJ81" s="264"/>
      <c r="BK81" s="264"/>
      <c r="BL81" s="264"/>
      <c r="BM81" s="264"/>
      <c r="BN81" s="264"/>
      <c r="BO81" s="264"/>
      <c r="BP81" s="264"/>
      <c r="BQ81" s="261">
        <v>75</v>
      </c>
      <c r="BR81" s="266"/>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5"/>
    </row>
    <row r="82" spans="1:131" s="246" customFormat="1" ht="26.25" customHeight="1" x14ac:dyDescent="0.15">
      <c r="A82" s="260">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4"/>
      <c r="BF82" s="264"/>
      <c r="BG82" s="264"/>
      <c r="BH82" s="264"/>
      <c r="BI82" s="264"/>
      <c r="BJ82" s="264"/>
      <c r="BK82" s="264"/>
      <c r="BL82" s="264"/>
      <c r="BM82" s="264"/>
      <c r="BN82" s="264"/>
      <c r="BO82" s="264"/>
      <c r="BP82" s="264"/>
      <c r="BQ82" s="261">
        <v>76</v>
      </c>
      <c r="BR82" s="266"/>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5"/>
    </row>
    <row r="83" spans="1:131" s="246" customFormat="1" ht="26.25" customHeight="1" x14ac:dyDescent="0.15">
      <c r="A83" s="260">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4"/>
      <c r="BF83" s="264"/>
      <c r="BG83" s="264"/>
      <c r="BH83" s="264"/>
      <c r="BI83" s="264"/>
      <c r="BJ83" s="264"/>
      <c r="BK83" s="264"/>
      <c r="BL83" s="264"/>
      <c r="BM83" s="264"/>
      <c r="BN83" s="264"/>
      <c r="BO83" s="264"/>
      <c r="BP83" s="264"/>
      <c r="BQ83" s="261">
        <v>77</v>
      </c>
      <c r="BR83" s="266"/>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5"/>
    </row>
    <row r="84" spans="1:131" s="246" customFormat="1" ht="26.25" customHeight="1" x14ac:dyDescent="0.15">
      <c r="A84" s="260">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4"/>
      <c r="BF84" s="264"/>
      <c r="BG84" s="264"/>
      <c r="BH84" s="264"/>
      <c r="BI84" s="264"/>
      <c r="BJ84" s="264"/>
      <c r="BK84" s="264"/>
      <c r="BL84" s="264"/>
      <c r="BM84" s="264"/>
      <c r="BN84" s="264"/>
      <c r="BO84" s="264"/>
      <c r="BP84" s="264"/>
      <c r="BQ84" s="261">
        <v>78</v>
      </c>
      <c r="BR84" s="266"/>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5"/>
    </row>
    <row r="85" spans="1:131" s="246" customFormat="1" ht="26.25" customHeight="1" x14ac:dyDescent="0.15">
      <c r="A85" s="260">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4"/>
      <c r="BF85" s="264"/>
      <c r="BG85" s="264"/>
      <c r="BH85" s="264"/>
      <c r="BI85" s="264"/>
      <c r="BJ85" s="264"/>
      <c r="BK85" s="264"/>
      <c r="BL85" s="264"/>
      <c r="BM85" s="264"/>
      <c r="BN85" s="264"/>
      <c r="BO85" s="264"/>
      <c r="BP85" s="264"/>
      <c r="BQ85" s="261">
        <v>79</v>
      </c>
      <c r="BR85" s="266"/>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5"/>
    </row>
    <row r="86" spans="1:131" s="246" customFormat="1" ht="26.25" customHeight="1" x14ac:dyDescent="0.15">
      <c r="A86" s="260">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4"/>
      <c r="BF86" s="264"/>
      <c r="BG86" s="264"/>
      <c r="BH86" s="264"/>
      <c r="BI86" s="264"/>
      <c r="BJ86" s="264"/>
      <c r="BK86" s="264"/>
      <c r="BL86" s="264"/>
      <c r="BM86" s="264"/>
      <c r="BN86" s="264"/>
      <c r="BO86" s="264"/>
      <c r="BP86" s="264"/>
      <c r="BQ86" s="261">
        <v>80</v>
      </c>
      <c r="BR86" s="266"/>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5"/>
    </row>
    <row r="87" spans="1:131" s="246" customFormat="1" ht="26.25" customHeight="1" x14ac:dyDescent="0.15">
      <c r="A87" s="268">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4"/>
      <c r="BF87" s="264"/>
      <c r="BG87" s="264"/>
      <c r="BH87" s="264"/>
      <c r="BI87" s="264"/>
      <c r="BJ87" s="264"/>
      <c r="BK87" s="264"/>
      <c r="BL87" s="264"/>
      <c r="BM87" s="264"/>
      <c r="BN87" s="264"/>
      <c r="BO87" s="264"/>
      <c r="BP87" s="264"/>
      <c r="BQ87" s="261">
        <v>81</v>
      </c>
      <c r="BR87" s="266"/>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5"/>
    </row>
    <row r="88" spans="1:131" s="246" customFormat="1" ht="26.25" customHeight="1" thickBot="1" x14ac:dyDescent="0.2">
      <c r="A88" s="263" t="s">
        <v>391</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14315</v>
      </c>
      <c r="AG88" s="1048"/>
      <c r="AH88" s="1048"/>
      <c r="AI88" s="1048"/>
      <c r="AJ88" s="1048"/>
      <c r="AK88" s="1052"/>
      <c r="AL88" s="1052"/>
      <c r="AM88" s="1052"/>
      <c r="AN88" s="1052"/>
      <c r="AO88" s="1052"/>
      <c r="AP88" s="1048">
        <v>6099</v>
      </c>
      <c r="AQ88" s="1048"/>
      <c r="AR88" s="1048"/>
      <c r="AS88" s="1048"/>
      <c r="AT88" s="1048"/>
      <c r="AU88" s="1048">
        <v>696</v>
      </c>
      <c r="AV88" s="1048"/>
      <c r="AW88" s="1048"/>
      <c r="AX88" s="1048"/>
      <c r="AY88" s="1048"/>
      <c r="AZ88" s="1049"/>
      <c r="BA88" s="1049"/>
      <c r="BB88" s="1049"/>
      <c r="BC88" s="1049"/>
      <c r="BD88" s="1050"/>
      <c r="BE88" s="264"/>
      <c r="BF88" s="264"/>
      <c r="BG88" s="264"/>
      <c r="BH88" s="264"/>
      <c r="BI88" s="264"/>
      <c r="BJ88" s="264"/>
      <c r="BK88" s="264"/>
      <c r="BL88" s="264"/>
      <c r="BM88" s="264"/>
      <c r="BN88" s="264"/>
      <c r="BO88" s="264"/>
      <c r="BP88" s="264"/>
      <c r="BQ88" s="261">
        <v>82</v>
      </c>
      <c r="BR88" s="266"/>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3</v>
      </c>
      <c r="CX102" s="1040"/>
      <c r="CY102" s="1040"/>
      <c r="CZ102" s="1040"/>
      <c r="DA102" s="1041"/>
      <c r="DB102" s="1039">
        <v>4</v>
      </c>
      <c r="DC102" s="1040"/>
      <c r="DD102" s="1040"/>
      <c r="DE102" s="1040"/>
      <c r="DF102" s="1041"/>
      <c r="DG102" s="1039" t="s">
        <v>613</v>
      </c>
      <c r="DH102" s="1040"/>
      <c r="DI102" s="1040"/>
      <c r="DJ102" s="1040"/>
      <c r="DK102" s="1041"/>
      <c r="DL102" s="1039">
        <v>351</v>
      </c>
      <c r="DM102" s="1040"/>
      <c r="DN102" s="1040"/>
      <c r="DO102" s="1040"/>
      <c r="DP102" s="1041"/>
      <c r="DQ102" s="1039">
        <v>71</v>
      </c>
      <c r="DR102" s="1040"/>
      <c r="DS102" s="1040"/>
      <c r="DT102" s="1040"/>
      <c r="DU102" s="1041"/>
      <c r="DV102" s="1022"/>
      <c r="DW102" s="1023"/>
      <c r="DX102" s="1023"/>
      <c r="DY102" s="1023"/>
      <c r="DZ102" s="102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5"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309</v>
      </c>
      <c r="AG109" s="983"/>
      <c r="AH109" s="983"/>
      <c r="AI109" s="983"/>
      <c r="AJ109" s="984"/>
      <c r="AK109" s="985" t="s">
        <v>308</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309</v>
      </c>
      <c r="BW109" s="983"/>
      <c r="BX109" s="983"/>
      <c r="BY109" s="983"/>
      <c r="BZ109" s="984"/>
      <c r="CA109" s="985" t="s">
        <v>308</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309</v>
      </c>
      <c r="DM109" s="983"/>
      <c r="DN109" s="983"/>
      <c r="DO109" s="983"/>
      <c r="DP109" s="984"/>
      <c r="DQ109" s="985" t="s">
        <v>308</v>
      </c>
      <c r="DR109" s="983"/>
      <c r="DS109" s="983"/>
      <c r="DT109" s="983"/>
      <c r="DU109" s="984"/>
      <c r="DV109" s="985" t="s">
        <v>439</v>
      </c>
      <c r="DW109" s="983"/>
      <c r="DX109" s="983"/>
      <c r="DY109" s="983"/>
      <c r="DZ109" s="1014"/>
    </row>
    <row r="110" spans="1:131" s="245"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693544</v>
      </c>
      <c r="AB110" s="976"/>
      <c r="AC110" s="976"/>
      <c r="AD110" s="976"/>
      <c r="AE110" s="977"/>
      <c r="AF110" s="978">
        <v>711045</v>
      </c>
      <c r="AG110" s="976"/>
      <c r="AH110" s="976"/>
      <c r="AI110" s="976"/>
      <c r="AJ110" s="977"/>
      <c r="AK110" s="978">
        <v>673155</v>
      </c>
      <c r="AL110" s="976"/>
      <c r="AM110" s="976"/>
      <c r="AN110" s="976"/>
      <c r="AO110" s="977"/>
      <c r="AP110" s="979">
        <v>14</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7459308</v>
      </c>
      <c r="BR110" s="923"/>
      <c r="BS110" s="923"/>
      <c r="BT110" s="923"/>
      <c r="BU110" s="923"/>
      <c r="BV110" s="923">
        <v>7356142</v>
      </c>
      <c r="BW110" s="923"/>
      <c r="BX110" s="923"/>
      <c r="BY110" s="923"/>
      <c r="BZ110" s="923"/>
      <c r="CA110" s="923">
        <v>7242630</v>
      </c>
      <c r="CB110" s="923"/>
      <c r="CC110" s="923"/>
      <c r="CD110" s="923"/>
      <c r="CE110" s="923"/>
      <c r="CF110" s="947">
        <v>151.1</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445</v>
      </c>
      <c r="DM110" s="923"/>
      <c r="DN110" s="923"/>
      <c r="DO110" s="923"/>
      <c r="DP110" s="923"/>
      <c r="DQ110" s="923" t="s">
        <v>445</v>
      </c>
      <c r="DR110" s="923"/>
      <c r="DS110" s="923"/>
      <c r="DT110" s="923"/>
      <c r="DU110" s="923"/>
      <c r="DV110" s="924" t="s">
        <v>446</v>
      </c>
      <c r="DW110" s="924"/>
      <c r="DX110" s="924"/>
      <c r="DY110" s="924"/>
      <c r="DZ110" s="925"/>
    </row>
    <row r="111" spans="1:131" s="245" customFormat="1" ht="26.25" customHeight="1" x14ac:dyDescent="0.15">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445</v>
      </c>
      <c r="AG111" s="1004"/>
      <c r="AH111" s="1004"/>
      <c r="AI111" s="1004"/>
      <c r="AJ111" s="1005"/>
      <c r="AK111" s="1006" t="s">
        <v>445</v>
      </c>
      <c r="AL111" s="1004"/>
      <c r="AM111" s="1004"/>
      <c r="AN111" s="1004"/>
      <c r="AO111" s="1005"/>
      <c r="AP111" s="1007" t="s">
        <v>445</v>
      </c>
      <c r="AQ111" s="1008"/>
      <c r="AR111" s="1008"/>
      <c r="AS111" s="1008"/>
      <c r="AT111" s="1009"/>
      <c r="AU111" s="1017"/>
      <c r="AV111" s="1018"/>
      <c r="AW111" s="1018"/>
      <c r="AX111" s="1018"/>
      <c r="AY111" s="1018"/>
      <c r="AZ111" s="893" t="s">
        <v>448</v>
      </c>
      <c r="BA111" s="828"/>
      <c r="BB111" s="828"/>
      <c r="BC111" s="828"/>
      <c r="BD111" s="828"/>
      <c r="BE111" s="828"/>
      <c r="BF111" s="828"/>
      <c r="BG111" s="828"/>
      <c r="BH111" s="828"/>
      <c r="BI111" s="828"/>
      <c r="BJ111" s="828"/>
      <c r="BK111" s="828"/>
      <c r="BL111" s="828"/>
      <c r="BM111" s="828"/>
      <c r="BN111" s="828"/>
      <c r="BO111" s="828"/>
      <c r="BP111" s="829"/>
      <c r="BQ111" s="894">
        <v>59608</v>
      </c>
      <c r="BR111" s="895"/>
      <c r="BS111" s="895"/>
      <c r="BT111" s="895"/>
      <c r="BU111" s="895"/>
      <c r="BV111" s="895">
        <v>49426</v>
      </c>
      <c r="BW111" s="895"/>
      <c r="BX111" s="895"/>
      <c r="BY111" s="895"/>
      <c r="BZ111" s="895"/>
      <c r="CA111" s="895">
        <v>39246</v>
      </c>
      <c r="CB111" s="895"/>
      <c r="CC111" s="895"/>
      <c r="CD111" s="895"/>
      <c r="CE111" s="895"/>
      <c r="CF111" s="956">
        <v>0.8</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445</v>
      </c>
      <c r="DM111" s="895"/>
      <c r="DN111" s="895"/>
      <c r="DO111" s="895"/>
      <c r="DP111" s="895"/>
      <c r="DQ111" s="895" t="s">
        <v>445</v>
      </c>
      <c r="DR111" s="895"/>
      <c r="DS111" s="895"/>
      <c r="DT111" s="895"/>
      <c r="DU111" s="895"/>
      <c r="DV111" s="872" t="s">
        <v>445</v>
      </c>
      <c r="DW111" s="872"/>
      <c r="DX111" s="872"/>
      <c r="DY111" s="872"/>
      <c r="DZ111" s="873"/>
    </row>
    <row r="112" spans="1:131" s="245"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445</v>
      </c>
      <c r="AG112" s="858"/>
      <c r="AH112" s="858"/>
      <c r="AI112" s="858"/>
      <c r="AJ112" s="859"/>
      <c r="AK112" s="860" t="s">
        <v>421</v>
      </c>
      <c r="AL112" s="858"/>
      <c r="AM112" s="858"/>
      <c r="AN112" s="858"/>
      <c r="AO112" s="859"/>
      <c r="AP112" s="905" t="s">
        <v>445</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7467296</v>
      </c>
      <c r="BR112" s="895"/>
      <c r="BS112" s="895"/>
      <c r="BT112" s="895"/>
      <c r="BU112" s="895"/>
      <c r="BV112" s="895">
        <v>7074897</v>
      </c>
      <c r="BW112" s="895"/>
      <c r="BX112" s="895"/>
      <c r="BY112" s="895"/>
      <c r="BZ112" s="895"/>
      <c r="CA112" s="895">
        <v>6585916</v>
      </c>
      <c r="CB112" s="895"/>
      <c r="CC112" s="895"/>
      <c r="CD112" s="895"/>
      <c r="CE112" s="895"/>
      <c r="CF112" s="956">
        <v>137.4</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445</v>
      </c>
      <c r="DM112" s="895"/>
      <c r="DN112" s="895"/>
      <c r="DO112" s="895"/>
      <c r="DP112" s="895"/>
      <c r="DQ112" s="895" t="s">
        <v>445</v>
      </c>
      <c r="DR112" s="895"/>
      <c r="DS112" s="895"/>
      <c r="DT112" s="895"/>
      <c r="DU112" s="895"/>
      <c r="DV112" s="872" t="s">
        <v>455</v>
      </c>
      <c r="DW112" s="872"/>
      <c r="DX112" s="872"/>
      <c r="DY112" s="872"/>
      <c r="DZ112" s="873"/>
    </row>
    <row r="113" spans="1:130" s="245" customFormat="1" ht="26.25" customHeight="1" x14ac:dyDescent="0.15">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682524</v>
      </c>
      <c r="AB113" s="1004"/>
      <c r="AC113" s="1004"/>
      <c r="AD113" s="1004"/>
      <c r="AE113" s="1005"/>
      <c r="AF113" s="1006">
        <v>676977</v>
      </c>
      <c r="AG113" s="1004"/>
      <c r="AH113" s="1004"/>
      <c r="AI113" s="1004"/>
      <c r="AJ113" s="1005"/>
      <c r="AK113" s="1006">
        <v>653622</v>
      </c>
      <c r="AL113" s="1004"/>
      <c r="AM113" s="1004"/>
      <c r="AN113" s="1004"/>
      <c r="AO113" s="1005"/>
      <c r="AP113" s="1007">
        <v>13.6</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v>222269</v>
      </c>
      <c r="BR113" s="895"/>
      <c r="BS113" s="895"/>
      <c r="BT113" s="895"/>
      <c r="BU113" s="895"/>
      <c r="BV113" s="895">
        <v>309322</v>
      </c>
      <c r="BW113" s="895"/>
      <c r="BX113" s="895"/>
      <c r="BY113" s="895"/>
      <c r="BZ113" s="895"/>
      <c r="CA113" s="895">
        <v>783202</v>
      </c>
      <c r="CB113" s="895"/>
      <c r="CC113" s="895"/>
      <c r="CD113" s="895"/>
      <c r="CE113" s="895"/>
      <c r="CF113" s="956">
        <v>16.3</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445</v>
      </c>
      <c r="DM113" s="858"/>
      <c r="DN113" s="858"/>
      <c r="DO113" s="858"/>
      <c r="DP113" s="859"/>
      <c r="DQ113" s="860" t="s">
        <v>454</v>
      </c>
      <c r="DR113" s="858"/>
      <c r="DS113" s="858"/>
      <c r="DT113" s="858"/>
      <c r="DU113" s="859"/>
      <c r="DV113" s="905" t="s">
        <v>421</v>
      </c>
      <c r="DW113" s="906"/>
      <c r="DX113" s="906"/>
      <c r="DY113" s="906"/>
      <c r="DZ113" s="907"/>
    </row>
    <row r="114" spans="1:130" s="245" customFormat="1" ht="26.25" customHeight="1" x14ac:dyDescent="0.15">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47868</v>
      </c>
      <c r="AB114" s="858"/>
      <c r="AC114" s="858"/>
      <c r="AD114" s="858"/>
      <c r="AE114" s="859"/>
      <c r="AF114" s="860">
        <v>45288</v>
      </c>
      <c r="AG114" s="858"/>
      <c r="AH114" s="858"/>
      <c r="AI114" s="858"/>
      <c r="AJ114" s="859"/>
      <c r="AK114" s="860">
        <v>40911</v>
      </c>
      <c r="AL114" s="858"/>
      <c r="AM114" s="858"/>
      <c r="AN114" s="858"/>
      <c r="AO114" s="859"/>
      <c r="AP114" s="905">
        <v>0.9</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1476457</v>
      </c>
      <c r="BR114" s="895"/>
      <c r="BS114" s="895"/>
      <c r="BT114" s="895"/>
      <c r="BU114" s="895"/>
      <c r="BV114" s="895">
        <v>1262404</v>
      </c>
      <c r="BW114" s="895"/>
      <c r="BX114" s="895"/>
      <c r="BY114" s="895"/>
      <c r="BZ114" s="895"/>
      <c r="CA114" s="895">
        <v>1136537</v>
      </c>
      <c r="CB114" s="895"/>
      <c r="CC114" s="895"/>
      <c r="CD114" s="895"/>
      <c r="CE114" s="895"/>
      <c r="CF114" s="956">
        <v>23.7</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445</v>
      </c>
      <c r="DM114" s="858"/>
      <c r="DN114" s="858"/>
      <c r="DO114" s="858"/>
      <c r="DP114" s="859"/>
      <c r="DQ114" s="860" t="s">
        <v>445</v>
      </c>
      <c r="DR114" s="858"/>
      <c r="DS114" s="858"/>
      <c r="DT114" s="858"/>
      <c r="DU114" s="859"/>
      <c r="DV114" s="905" t="s">
        <v>421</v>
      </c>
      <c r="DW114" s="906"/>
      <c r="DX114" s="906"/>
      <c r="DY114" s="906"/>
      <c r="DZ114" s="907"/>
    </row>
    <row r="115" spans="1:130" s="245" customFormat="1" ht="26.25" customHeight="1" x14ac:dyDescent="0.15">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10971</v>
      </c>
      <c r="AB115" s="1004"/>
      <c r="AC115" s="1004"/>
      <c r="AD115" s="1004"/>
      <c r="AE115" s="1005"/>
      <c r="AF115" s="1006">
        <v>10830</v>
      </c>
      <c r="AG115" s="1004"/>
      <c r="AH115" s="1004"/>
      <c r="AI115" s="1004"/>
      <c r="AJ115" s="1005"/>
      <c r="AK115" s="1006">
        <v>8665</v>
      </c>
      <c r="AL115" s="1004"/>
      <c r="AM115" s="1004"/>
      <c r="AN115" s="1004"/>
      <c r="AO115" s="1005"/>
      <c r="AP115" s="1007">
        <v>0.2</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v>127444</v>
      </c>
      <c r="BR115" s="895"/>
      <c r="BS115" s="895"/>
      <c r="BT115" s="895"/>
      <c r="BU115" s="895"/>
      <c r="BV115" s="895">
        <v>94247</v>
      </c>
      <c r="BW115" s="895"/>
      <c r="BX115" s="895"/>
      <c r="BY115" s="895"/>
      <c r="BZ115" s="895"/>
      <c r="CA115" s="895">
        <v>70522</v>
      </c>
      <c r="CB115" s="895"/>
      <c r="CC115" s="895"/>
      <c r="CD115" s="895"/>
      <c r="CE115" s="895"/>
      <c r="CF115" s="956">
        <v>1.5</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454</v>
      </c>
      <c r="DH115" s="858"/>
      <c r="DI115" s="858"/>
      <c r="DJ115" s="858"/>
      <c r="DK115" s="859"/>
      <c r="DL115" s="860" t="s">
        <v>445</v>
      </c>
      <c r="DM115" s="858"/>
      <c r="DN115" s="858"/>
      <c r="DO115" s="858"/>
      <c r="DP115" s="859"/>
      <c r="DQ115" s="860" t="s">
        <v>445</v>
      </c>
      <c r="DR115" s="858"/>
      <c r="DS115" s="858"/>
      <c r="DT115" s="858"/>
      <c r="DU115" s="859"/>
      <c r="DV115" s="905" t="s">
        <v>445</v>
      </c>
      <c r="DW115" s="906"/>
      <c r="DX115" s="906"/>
      <c r="DY115" s="906"/>
      <c r="DZ115" s="907"/>
    </row>
    <row r="116" spans="1:130" s="245" customFormat="1" ht="26.25" customHeight="1" x14ac:dyDescent="0.15">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445</v>
      </c>
      <c r="AG116" s="858"/>
      <c r="AH116" s="858"/>
      <c r="AI116" s="858"/>
      <c r="AJ116" s="859"/>
      <c r="AK116" s="860" t="s">
        <v>454</v>
      </c>
      <c r="AL116" s="858"/>
      <c r="AM116" s="858"/>
      <c r="AN116" s="858"/>
      <c r="AO116" s="859"/>
      <c r="AP116" s="905" t="s">
        <v>466</v>
      </c>
      <c r="AQ116" s="906"/>
      <c r="AR116" s="906"/>
      <c r="AS116" s="906"/>
      <c r="AT116" s="907"/>
      <c r="AU116" s="1017"/>
      <c r="AV116" s="1018"/>
      <c r="AW116" s="1018"/>
      <c r="AX116" s="1018"/>
      <c r="AY116" s="1018"/>
      <c r="AZ116" s="944" t="s">
        <v>467</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455</v>
      </c>
      <c r="BW116" s="895"/>
      <c r="BX116" s="895"/>
      <c r="BY116" s="895"/>
      <c r="BZ116" s="895"/>
      <c r="CA116" s="895" t="s">
        <v>445</v>
      </c>
      <c r="CB116" s="895"/>
      <c r="CC116" s="895"/>
      <c r="CD116" s="895"/>
      <c r="CE116" s="895"/>
      <c r="CF116" s="956" t="s">
        <v>454</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59608</v>
      </c>
      <c r="DH116" s="858"/>
      <c r="DI116" s="858"/>
      <c r="DJ116" s="858"/>
      <c r="DK116" s="859"/>
      <c r="DL116" s="860">
        <v>49426</v>
      </c>
      <c r="DM116" s="858"/>
      <c r="DN116" s="858"/>
      <c r="DO116" s="858"/>
      <c r="DP116" s="859"/>
      <c r="DQ116" s="860">
        <v>39246</v>
      </c>
      <c r="DR116" s="858"/>
      <c r="DS116" s="858"/>
      <c r="DT116" s="858"/>
      <c r="DU116" s="859"/>
      <c r="DV116" s="905">
        <v>0.8</v>
      </c>
      <c r="DW116" s="906"/>
      <c r="DX116" s="906"/>
      <c r="DY116" s="906"/>
      <c r="DZ116" s="907"/>
    </row>
    <row r="117" spans="1:130" s="245"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1434907</v>
      </c>
      <c r="AB117" s="990"/>
      <c r="AC117" s="990"/>
      <c r="AD117" s="990"/>
      <c r="AE117" s="991"/>
      <c r="AF117" s="992">
        <v>1444140</v>
      </c>
      <c r="AG117" s="990"/>
      <c r="AH117" s="990"/>
      <c r="AI117" s="990"/>
      <c r="AJ117" s="991"/>
      <c r="AK117" s="992">
        <v>1376353</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445</v>
      </c>
      <c r="BW117" s="895"/>
      <c r="BX117" s="895"/>
      <c r="BY117" s="895"/>
      <c r="BZ117" s="895"/>
      <c r="CA117" s="895" t="s">
        <v>445</v>
      </c>
      <c r="CB117" s="895"/>
      <c r="CC117" s="895"/>
      <c r="CD117" s="895"/>
      <c r="CE117" s="895"/>
      <c r="CF117" s="956" t="s">
        <v>445</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445</v>
      </c>
      <c r="DH117" s="858"/>
      <c r="DI117" s="858"/>
      <c r="DJ117" s="858"/>
      <c r="DK117" s="859"/>
      <c r="DL117" s="860" t="s">
        <v>455</v>
      </c>
      <c r="DM117" s="858"/>
      <c r="DN117" s="858"/>
      <c r="DO117" s="858"/>
      <c r="DP117" s="859"/>
      <c r="DQ117" s="860" t="s">
        <v>445</v>
      </c>
      <c r="DR117" s="858"/>
      <c r="DS117" s="858"/>
      <c r="DT117" s="858"/>
      <c r="DU117" s="859"/>
      <c r="DV117" s="905" t="s">
        <v>454</v>
      </c>
      <c r="DW117" s="906"/>
      <c r="DX117" s="906"/>
      <c r="DY117" s="906"/>
      <c r="DZ117" s="907"/>
    </row>
    <row r="118" spans="1:130" s="245"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309</v>
      </c>
      <c r="AG118" s="983"/>
      <c r="AH118" s="983"/>
      <c r="AI118" s="983"/>
      <c r="AJ118" s="984"/>
      <c r="AK118" s="985" t="s">
        <v>308</v>
      </c>
      <c r="AL118" s="983"/>
      <c r="AM118" s="983"/>
      <c r="AN118" s="983"/>
      <c r="AO118" s="984"/>
      <c r="AP118" s="986" t="s">
        <v>439</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473</v>
      </c>
      <c r="BR118" s="926"/>
      <c r="BS118" s="926"/>
      <c r="BT118" s="926"/>
      <c r="BU118" s="926"/>
      <c r="BV118" s="926" t="s">
        <v>454</v>
      </c>
      <c r="BW118" s="926"/>
      <c r="BX118" s="926"/>
      <c r="BY118" s="926"/>
      <c r="BZ118" s="926"/>
      <c r="CA118" s="926" t="s">
        <v>455</v>
      </c>
      <c r="CB118" s="926"/>
      <c r="CC118" s="926"/>
      <c r="CD118" s="926"/>
      <c r="CE118" s="926"/>
      <c r="CF118" s="956" t="s">
        <v>473</v>
      </c>
      <c r="CG118" s="957"/>
      <c r="CH118" s="957"/>
      <c r="CI118" s="957"/>
      <c r="CJ118" s="957"/>
      <c r="CK118" s="1012"/>
      <c r="CL118" s="899"/>
      <c r="CM118" s="902" t="s">
        <v>474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473</v>
      </c>
      <c r="DH118" s="858"/>
      <c r="DI118" s="858"/>
      <c r="DJ118" s="858"/>
      <c r="DK118" s="859"/>
      <c r="DL118" s="860" t="s">
        <v>473</v>
      </c>
      <c r="DM118" s="858"/>
      <c r="DN118" s="858"/>
      <c r="DO118" s="858"/>
      <c r="DP118" s="859"/>
      <c r="DQ118" s="860" t="s">
        <v>445</v>
      </c>
      <c r="DR118" s="858"/>
      <c r="DS118" s="858"/>
      <c r="DT118" s="858"/>
      <c r="DU118" s="859"/>
      <c r="DV118" s="905" t="s">
        <v>473</v>
      </c>
      <c r="DW118" s="906"/>
      <c r="DX118" s="906"/>
      <c r="DY118" s="906"/>
      <c r="DZ118" s="907"/>
    </row>
    <row r="119" spans="1:130" s="245"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445</v>
      </c>
      <c r="AB119" s="976"/>
      <c r="AC119" s="976"/>
      <c r="AD119" s="976"/>
      <c r="AE119" s="977"/>
      <c r="AF119" s="978" t="s">
        <v>445</v>
      </c>
      <c r="AG119" s="976"/>
      <c r="AH119" s="976"/>
      <c r="AI119" s="976"/>
      <c r="AJ119" s="977"/>
      <c r="AK119" s="978" t="s">
        <v>473</v>
      </c>
      <c r="AL119" s="976"/>
      <c r="AM119" s="976"/>
      <c r="AN119" s="976"/>
      <c r="AO119" s="977"/>
      <c r="AP119" s="979" t="s">
        <v>473</v>
      </c>
      <c r="AQ119" s="980"/>
      <c r="AR119" s="980"/>
      <c r="AS119" s="980"/>
      <c r="AT119" s="981"/>
      <c r="AU119" s="1019"/>
      <c r="AV119" s="1020"/>
      <c r="AW119" s="1020"/>
      <c r="AX119" s="1020"/>
      <c r="AY119" s="1020"/>
      <c r="AZ119" s="276" t="s">
        <v>190</v>
      </c>
      <c r="BA119" s="276"/>
      <c r="BB119" s="276"/>
      <c r="BC119" s="276"/>
      <c r="BD119" s="276"/>
      <c r="BE119" s="276"/>
      <c r="BF119" s="276"/>
      <c r="BG119" s="276"/>
      <c r="BH119" s="276"/>
      <c r="BI119" s="276"/>
      <c r="BJ119" s="276"/>
      <c r="BK119" s="276"/>
      <c r="BL119" s="276"/>
      <c r="BM119" s="276"/>
      <c r="BN119" s="276"/>
      <c r="BO119" s="958" t="s">
        <v>475</v>
      </c>
      <c r="BP119" s="959"/>
      <c r="BQ119" s="963">
        <v>16812382</v>
      </c>
      <c r="BR119" s="926"/>
      <c r="BS119" s="926"/>
      <c r="BT119" s="926"/>
      <c r="BU119" s="926"/>
      <c r="BV119" s="926">
        <v>16146438</v>
      </c>
      <c r="BW119" s="926"/>
      <c r="BX119" s="926"/>
      <c r="BY119" s="926"/>
      <c r="BZ119" s="926"/>
      <c r="CA119" s="926">
        <v>15858053</v>
      </c>
      <c r="CB119" s="926"/>
      <c r="CC119" s="926"/>
      <c r="CD119" s="926"/>
      <c r="CE119" s="926"/>
      <c r="CF119" s="824"/>
      <c r="CG119" s="825"/>
      <c r="CH119" s="825"/>
      <c r="CI119" s="825"/>
      <c r="CJ119" s="915"/>
      <c r="CK119" s="1013"/>
      <c r="CL119" s="901"/>
      <c r="CM119" s="919" t="s">
        <v>476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445</v>
      </c>
      <c r="DH119" s="841"/>
      <c r="DI119" s="841"/>
      <c r="DJ119" s="841"/>
      <c r="DK119" s="842"/>
      <c r="DL119" s="843" t="s">
        <v>445</v>
      </c>
      <c r="DM119" s="841"/>
      <c r="DN119" s="841"/>
      <c r="DO119" s="841"/>
      <c r="DP119" s="842"/>
      <c r="DQ119" s="843" t="s">
        <v>473</v>
      </c>
      <c r="DR119" s="841"/>
      <c r="DS119" s="841"/>
      <c r="DT119" s="841"/>
      <c r="DU119" s="842"/>
      <c r="DV119" s="929" t="s">
        <v>445</v>
      </c>
      <c r="DW119" s="930"/>
      <c r="DX119" s="930"/>
      <c r="DY119" s="930"/>
      <c r="DZ119" s="931"/>
    </row>
    <row r="120" spans="1:130" s="245"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445</v>
      </c>
      <c r="AB120" s="858"/>
      <c r="AC120" s="858"/>
      <c r="AD120" s="858"/>
      <c r="AE120" s="859"/>
      <c r="AF120" s="860" t="s">
        <v>446</v>
      </c>
      <c r="AG120" s="858"/>
      <c r="AH120" s="858"/>
      <c r="AI120" s="858"/>
      <c r="AJ120" s="859"/>
      <c r="AK120" s="860" t="s">
        <v>445</v>
      </c>
      <c r="AL120" s="858"/>
      <c r="AM120" s="858"/>
      <c r="AN120" s="858"/>
      <c r="AO120" s="859"/>
      <c r="AP120" s="905" t="s">
        <v>445</v>
      </c>
      <c r="AQ120" s="906"/>
      <c r="AR120" s="906"/>
      <c r="AS120" s="906"/>
      <c r="AT120" s="907"/>
      <c r="AU120" s="964" t="s">
        <v>477</v>
      </c>
      <c r="AV120" s="965"/>
      <c r="AW120" s="965"/>
      <c r="AX120" s="965"/>
      <c r="AY120" s="966"/>
      <c r="AZ120" s="941" t="s">
        <v>478</v>
      </c>
      <c r="BA120" s="886"/>
      <c r="BB120" s="886"/>
      <c r="BC120" s="886"/>
      <c r="BD120" s="886"/>
      <c r="BE120" s="886"/>
      <c r="BF120" s="886"/>
      <c r="BG120" s="886"/>
      <c r="BH120" s="886"/>
      <c r="BI120" s="886"/>
      <c r="BJ120" s="886"/>
      <c r="BK120" s="886"/>
      <c r="BL120" s="886"/>
      <c r="BM120" s="886"/>
      <c r="BN120" s="886"/>
      <c r="BO120" s="886"/>
      <c r="BP120" s="887"/>
      <c r="BQ120" s="942">
        <v>3521479</v>
      </c>
      <c r="BR120" s="923"/>
      <c r="BS120" s="923"/>
      <c r="BT120" s="923"/>
      <c r="BU120" s="923"/>
      <c r="BV120" s="923">
        <v>3789943</v>
      </c>
      <c r="BW120" s="923"/>
      <c r="BX120" s="923"/>
      <c r="BY120" s="923"/>
      <c r="BZ120" s="923"/>
      <c r="CA120" s="923">
        <v>3856197</v>
      </c>
      <c r="CB120" s="923"/>
      <c r="CC120" s="923"/>
      <c r="CD120" s="923"/>
      <c r="CE120" s="923"/>
      <c r="CF120" s="947">
        <v>80.5</v>
      </c>
      <c r="CG120" s="948"/>
      <c r="CH120" s="948"/>
      <c r="CI120" s="948"/>
      <c r="CJ120" s="948"/>
      <c r="CK120" s="949" t="s">
        <v>479</v>
      </c>
      <c r="CL120" s="933"/>
      <c r="CM120" s="933"/>
      <c r="CN120" s="933"/>
      <c r="CO120" s="934"/>
      <c r="CP120" s="953" t="s">
        <v>480</v>
      </c>
      <c r="CQ120" s="954"/>
      <c r="CR120" s="954"/>
      <c r="CS120" s="954"/>
      <c r="CT120" s="954"/>
      <c r="CU120" s="954"/>
      <c r="CV120" s="954"/>
      <c r="CW120" s="954"/>
      <c r="CX120" s="954"/>
      <c r="CY120" s="954"/>
      <c r="CZ120" s="954"/>
      <c r="DA120" s="954"/>
      <c r="DB120" s="954"/>
      <c r="DC120" s="954"/>
      <c r="DD120" s="954"/>
      <c r="DE120" s="954"/>
      <c r="DF120" s="955"/>
      <c r="DG120" s="942">
        <v>4596111</v>
      </c>
      <c r="DH120" s="923"/>
      <c r="DI120" s="923"/>
      <c r="DJ120" s="923"/>
      <c r="DK120" s="923"/>
      <c r="DL120" s="923">
        <v>4410095</v>
      </c>
      <c r="DM120" s="923"/>
      <c r="DN120" s="923"/>
      <c r="DO120" s="923"/>
      <c r="DP120" s="923"/>
      <c r="DQ120" s="923">
        <v>4170676</v>
      </c>
      <c r="DR120" s="923"/>
      <c r="DS120" s="923"/>
      <c r="DT120" s="923"/>
      <c r="DU120" s="923"/>
      <c r="DV120" s="924">
        <v>87</v>
      </c>
      <c r="DW120" s="924"/>
      <c r="DX120" s="924"/>
      <c r="DY120" s="924"/>
      <c r="DZ120" s="925"/>
    </row>
    <row r="121" spans="1:130" s="245" customFormat="1" ht="26.25" customHeight="1" x14ac:dyDescent="0.15">
      <c r="A121" s="898"/>
      <c r="B121" s="899"/>
      <c r="C121" s="944" t="s">
        <v>481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473</v>
      </c>
      <c r="AG121" s="858"/>
      <c r="AH121" s="858"/>
      <c r="AI121" s="858"/>
      <c r="AJ121" s="859"/>
      <c r="AK121" s="860" t="s">
        <v>473</v>
      </c>
      <c r="AL121" s="858"/>
      <c r="AM121" s="858"/>
      <c r="AN121" s="858"/>
      <c r="AO121" s="859"/>
      <c r="AP121" s="905" t="s">
        <v>446</v>
      </c>
      <c r="AQ121" s="906"/>
      <c r="AR121" s="906"/>
      <c r="AS121" s="906"/>
      <c r="AT121" s="907"/>
      <c r="AU121" s="967"/>
      <c r="AV121" s="968"/>
      <c r="AW121" s="968"/>
      <c r="AX121" s="968"/>
      <c r="AY121" s="969"/>
      <c r="AZ121" s="893" t="s">
        <v>482</v>
      </c>
      <c r="BA121" s="828"/>
      <c r="BB121" s="828"/>
      <c r="BC121" s="828"/>
      <c r="BD121" s="828"/>
      <c r="BE121" s="828"/>
      <c r="BF121" s="828"/>
      <c r="BG121" s="828"/>
      <c r="BH121" s="828"/>
      <c r="BI121" s="828"/>
      <c r="BJ121" s="828"/>
      <c r="BK121" s="828"/>
      <c r="BL121" s="828"/>
      <c r="BM121" s="828"/>
      <c r="BN121" s="828"/>
      <c r="BO121" s="828"/>
      <c r="BP121" s="829"/>
      <c r="BQ121" s="894">
        <v>1010777</v>
      </c>
      <c r="BR121" s="895"/>
      <c r="BS121" s="895"/>
      <c r="BT121" s="895"/>
      <c r="BU121" s="895"/>
      <c r="BV121" s="895">
        <v>934425</v>
      </c>
      <c r="BW121" s="895"/>
      <c r="BX121" s="895"/>
      <c r="BY121" s="895"/>
      <c r="BZ121" s="895"/>
      <c r="CA121" s="895">
        <v>817659</v>
      </c>
      <c r="CB121" s="895"/>
      <c r="CC121" s="895"/>
      <c r="CD121" s="895"/>
      <c r="CE121" s="895"/>
      <c r="CF121" s="956">
        <v>17.100000000000001</v>
      </c>
      <c r="CG121" s="957"/>
      <c r="CH121" s="957"/>
      <c r="CI121" s="957"/>
      <c r="CJ121" s="957"/>
      <c r="CK121" s="950"/>
      <c r="CL121" s="936"/>
      <c r="CM121" s="936"/>
      <c r="CN121" s="936"/>
      <c r="CO121" s="937"/>
      <c r="CP121" s="916" t="s">
        <v>483</v>
      </c>
      <c r="CQ121" s="917"/>
      <c r="CR121" s="917"/>
      <c r="CS121" s="917"/>
      <c r="CT121" s="917"/>
      <c r="CU121" s="917"/>
      <c r="CV121" s="917"/>
      <c r="CW121" s="917"/>
      <c r="CX121" s="917"/>
      <c r="CY121" s="917"/>
      <c r="CZ121" s="917"/>
      <c r="DA121" s="917"/>
      <c r="DB121" s="917"/>
      <c r="DC121" s="917"/>
      <c r="DD121" s="917"/>
      <c r="DE121" s="917"/>
      <c r="DF121" s="918"/>
      <c r="DG121" s="894">
        <v>1420404</v>
      </c>
      <c r="DH121" s="895"/>
      <c r="DI121" s="895"/>
      <c r="DJ121" s="895"/>
      <c r="DK121" s="895"/>
      <c r="DL121" s="895">
        <v>1319883</v>
      </c>
      <c r="DM121" s="895"/>
      <c r="DN121" s="895"/>
      <c r="DO121" s="895"/>
      <c r="DP121" s="895"/>
      <c r="DQ121" s="895">
        <v>1199737</v>
      </c>
      <c r="DR121" s="895"/>
      <c r="DS121" s="895"/>
      <c r="DT121" s="895"/>
      <c r="DU121" s="895"/>
      <c r="DV121" s="872">
        <v>25</v>
      </c>
      <c r="DW121" s="872"/>
      <c r="DX121" s="872"/>
      <c r="DY121" s="872"/>
      <c r="DZ121" s="873"/>
    </row>
    <row r="122" spans="1:130" s="245" customFormat="1" ht="26.25" customHeight="1" x14ac:dyDescent="0.15">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473</v>
      </c>
      <c r="AB122" s="858"/>
      <c r="AC122" s="858"/>
      <c r="AD122" s="858"/>
      <c r="AE122" s="859"/>
      <c r="AF122" s="860" t="s">
        <v>445</v>
      </c>
      <c r="AG122" s="858"/>
      <c r="AH122" s="858"/>
      <c r="AI122" s="858"/>
      <c r="AJ122" s="859"/>
      <c r="AK122" s="860" t="s">
        <v>473</v>
      </c>
      <c r="AL122" s="858"/>
      <c r="AM122" s="858"/>
      <c r="AN122" s="858"/>
      <c r="AO122" s="859"/>
      <c r="AP122" s="905" t="s">
        <v>445</v>
      </c>
      <c r="AQ122" s="906"/>
      <c r="AR122" s="906"/>
      <c r="AS122" s="906"/>
      <c r="AT122" s="907"/>
      <c r="AU122" s="967"/>
      <c r="AV122" s="968"/>
      <c r="AW122" s="968"/>
      <c r="AX122" s="968"/>
      <c r="AY122" s="969"/>
      <c r="AZ122" s="960" t="s">
        <v>484</v>
      </c>
      <c r="BA122" s="961"/>
      <c r="BB122" s="961"/>
      <c r="BC122" s="961"/>
      <c r="BD122" s="961"/>
      <c r="BE122" s="961"/>
      <c r="BF122" s="961"/>
      <c r="BG122" s="961"/>
      <c r="BH122" s="961"/>
      <c r="BI122" s="961"/>
      <c r="BJ122" s="961"/>
      <c r="BK122" s="961"/>
      <c r="BL122" s="961"/>
      <c r="BM122" s="961"/>
      <c r="BN122" s="961"/>
      <c r="BO122" s="961"/>
      <c r="BP122" s="962"/>
      <c r="BQ122" s="963">
        <v>11114648</v>
      </c>
      <c r="BR122" s="926"/>
      <c r="BS122" s="926"/>
      <c r="BT122" s="926"/>
      <c r="BU122" s="926"/>
      <c r="BV122" s="926">
        <v>10693265</v>
      </c>
      <c r="BW122" s="926"/>
      <c r="BX122" s="926"/>
      <c r="BY122" s="926"/>
      <c r="BZ122" s="926"/>
      <c r="CA122" s="926">
        <v>10570026</v>
      </c>
      <c r="CB122" s="926"/>
      <c r="CC122" s="926"/>
      <c r="CD122" s="926"/>
      <c r="CE122" s="926"/>
      <c r="CF122" s="927">
        <v>220.6</v>
      </c>
      <c r="CG122" s="928"/>
      <c r="CH122" s="928"/>
      <c r="CI122" s="928"/>
      <c r="CJ122" s="928"/>
      <c r="CK122" s="950"/>
      <c r="CL122" s="936"/>
      <c r="CM122" s="936"/>
      <c r="CN122" s="936"/>
      <c r="CO122" s="937"/>
      <c r="CP122" s="916" t="s">
        <v>485</v>
      </c>
      <c r="CQ122" s="917"/>
      <c r="CR122" s="917"/>
      <c r="CS122" s="917"/>
      <c r="CT122" s="917"/>
      <c r="CU122" s="917"/>
      <c r="CV122" s="917"/>
      <c r="CW122" s="917"/>
      <c r="CX122" s="917"/>
      <c r="CY122" s="917"/>
      <c r="CZ122" s="917"/>
      <c r="DA122" s="917"/>
      <c r="DB122" s="917"/>
      <c r="DC122" s="917"/>
      <c r="DD122" s="917"/>
      <c r="DE122" s="917"/>
      <c r="DF122" s="918"/>
      <c r="DG122" s="894">
        <v>603486</v>
      </c>
      <c r="DH122" s="895"/>
      <c r="DI122" s="895"/>
      <c r="DJ122" s="895"/>
      <c r="DK122" s="895"/>
      <c r="DL122" s="895">
        <v>527971</v>
      </c>
      <c r="DM122" s="895"/>
      <c r="DN122" s="895"/>
      <c r="DO122" s="895"/>
      <c r="DP122" s="895"/>
      <c r="DQ122" s="895">
        <v>494787</v>
      </c>
      <c r="DR122" s="895"/>
      <c r="DS122" s="895"/>
      <c r="DT122" s="895"/>
      <c r="DU122" s="895"/>
      <c r="DV122" s="872">
        <v>10.3</v>
      </c>
      <c r="DW122" s="872"/>
      <c r="DX122" s="872"/>
      <c r="DY122" s="872"/>
      <c r="DZ122" s="873"/>
    </row>
    <row r="123" spans="1:130" s="245" customFormat="1" ht="26.25" customHeight="1" x14ac:dyDescent="0.15">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10971</v>
      </c>
      <c r="AB123" s="858"/>
      <c r="AC123" s="858"/>
      <c r="AD123" s="858"/>
      <c r="AE123" s="859"/>
      <c r="AF123" s="860">
        <v>10830</v>
      </c>
      <c r="AG123" s="858"/>
      <c r="AH123" s="858"/>
      <c r="AI123" s="858"/>
      <c r="AJ123" s="859"/>
      <c r="AK123" s="860">
        <v>8665</v>
      </c>
      <c r="AL123" s="858"/>
      <c r="AM123" s="858"/>
      <c r="AN123" s="858"/>
      <c r="AO123" s="859"/>
      <c r="AP123" s="905">
        <v>0.2</v>
      </c>
      <c r="AQ123" s="906"/>
      <c r="AR123" s="906"/>
      <c r="AS123" s="906"/>
      <c r="AT123" s="907"/>
      <c r="AU123" s="970"/>
      <c r="AV123" s="971"/>
      <c r="AW123" s="971"/>
      <c r="AX123" s="971"/>
      <c r="AY123" s="971"/>
      <c r="AZ123" s="276" t="s">
        <v>190</v>
      </c>
      <c r="BA123" s="276"/>
      <c r="BB123" s="276"/>
      <c r="BC123" s="276"/>
      <c r="BD123" s="276"/>
      <c r="BE123" s="276"/>
      <c r="BF123" s="276"/>
      <c r="BG123" s="276"/>
      <c r="BH123" s="276"/>
      <c r="BI123" s="276"/>
      <c r="BJ123" s="276"/>
      <c r="BK123" s="276"/>
      <c r="BL123" s="276"/>
      <c r="BM123" s="276"/>
      <c r="BN123" s="276"/>
      <c r="BO123" s="958" t="s">
        <v>486</v>
      </c>
      <c r="BP123" s="959"/>
      <c r="BQ123" s="913">
        <v>15646904</v>
      </c>
      <c r="BR123" s="914"/>
      <c r="BS123" s="914"/>
      <c r="BT123" s="914"/>
      <c r="BU123" s="914"/>
      <c r="BV123" s="914">
        <v>15417633</v>
      </c>
      <c r="BW123" s="914"/>
      <c r="BX123" s="914"/>
      <c r="BY123" s="914"/>
      <c r="BZ123" s="914"/>
      <c r="CA123" s="914">
        <v>15243882</v>
      </c>
      <c r="CB123" s="914"/>
      <c r="CC123" s="914"/>
      <c r="CD123" s="914"/>
      <c r="CE123" s="914"/>
      <c r="CF123" s="824"/>
      <c r="CG123" s="825"/>
      <c r="CH123" s="825"/>
      <c r="CI123" s="825"/>
      <c r="CJ123" s="915"/>
      <c r="CK123" s="950"/>
      <c r="CL123" s="936"/>
      <c r="CM123" s="936"/>
      <c r="CN123" s="936"/>
      <c r="CO123" s="937"/>
      <c r="CP123" s="916" t="s">
        <v>487</v>
      </c>
      <c r="CQ123" s="917"/>
      <c r="CR123" s="917"/>
      <c r="CS123" s="917"/>
      <c r="CT123" s="917"/>
      <c r="CU123" s="917"/>
      <c r="CV123" s="917"/>
      <c r="CW123" s="917"/>
      <c r="CX123" s="917"/>
      <c r="CY123" s="917"/>
      <c r="CZ123" s="917"/>
      <c r="DA123" s="917"/>
      <c r="DB123" s="917"/>
      <c r="DC123" s="917"/>
      <c r="DD123" s="917"/>
      <c r="DE123" s="917"/>
      <c r="DF123" s="918"/>
      <c r="DG123" s="857">
        <v>606629</v>
      </c>
      <c r="DH123" s="858"/>
      <c r="DI123" s="858"/>
      <c r="DJ123" s="858"/>
      <c r="DK123" s="859"/>
      <c r="DL123" s="860">
        <v>556303</v>
      </c>
      <c r="DM123" s="858"/>
      <c r="DN123" s="858"/>
      <c r="DO123" s="858"/>
      <c r="DP123" s="859"/>
      <c r="DQ123" s="860">
        <v>456281</v>
      </c>
      <c r="DR123" s="858"/>
      <c r="DS123" s="858"/>
      <c r="DT123" s="858"/>
      <c r="DU123" s="859"/>
      <c r="DV123" s="905">
        <v>9.5</v>
      </c>
      <c r="DW123" s="906"/>
      <c r="DX123" s="906"/>
      <c r="DY123" s="906"/>
      <c r="DZ123" s="907"/>
    </row>
    <row r="124" spans="1:130" s="245" customFormat="1" ht="26.25" customHeight="1" thickBot="1" x14ac:dyDescent="0.2">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446</v>
      </c>
      <c r="AB124" s="858"/>
      <c r="AC124" s="858"/>
      <c r="AD124" s="858"/>
      <c r="AE124" s="859"/>
      <c r="AF124" s="860" t="s">
        <v>446</v>
      </c>
      <c r="AG124" s="858"/>
      <c r="AH124" s="858"/>
      <c r="AI124" s="858"/>
      <c r="AJ124" s="859"/>
      <c r="AK124" s="860" t="s">
        <v>446</v>
      </c>
      <c r="AL124" s="858"/>
      <c r="AM124" s="858"/>
      <c r="AN124" s="858"/>
      <c r="AO124" s="859"/>
      <c r="AP124" s="905" t="s">
        <v>446</v>
      </c>
      <c r="AQ124" s="906"/>
      <c r="AR124" s="906"/>
      <c r="AS124" s="906"/>
      <c r="AT124" s="907"/>
      <c r="AU124" s="908" t="s">
        <v>488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24.6</v>
      </c>
      <c r="BR124" s="912"/>
      <c r="BS124" s="912"/>
      <c r="BT124" s="912"/>
      <c r="BU124" s="912"/>
      <c r="BV124" s="912">
        <v>15.3</v>
      </c>
      <c r="BW124" s="912"/>
      <c r="BX124" s="912"/>
      <c r="BY124" s="912"/>
      <c r="BZ124" s="912"/>
      <c r="CA124" s="912">
        <v>12.8</v>
      </c>
      <c r="CB124" s="912"/>
      <c r="CC124" s="912"/>
      <c r="CD124" s="912"/>
      <c r="CE124" s="912"/>
      <c r="CF124" s="802"/>
      <c r="CG124" s="803"/>
      <c r="CH124" s="803"/>
      <c r="CI124" s="803"/>
      <c r="CJ124" s="943"/>
      <c r="CK124" s="951"/>
      <c r="CL124" s="951"/>
      <c r="CM124" s="951"/>
      <c r="CN124" s="951"/>
      <c r="CO124" s="952"/>
      <c r="CP124" s="916" t="s">
        <v>489</v>
      </c>
      <c r="CQ124" s="917"/>
      <c r="CR124" s="917"/>
      <c r="CS124" s="917"/>
      <c r="CT124" s="917"/>
      <c r="CU124" s="917"/>
      <c r="CV124" s="917"/>
      <c r="CW124" s="917"/>
      <c r="CX124" s="917"/>
      <c r="CY124" s="917"/>
      <c r="CZ124" s="917"/>
      <c r="DA124" s="917"/>
      <c r="DB124" s="917"/>
      <c r="DC124" s="917"/>
      <c r="DD124" s="917"/>
      <c r="DE124" s="917"/>
      <c r="DF124" s="918"/>
      <c r="DG124" s="840">
        <v>240666</v>
      </c>
      <c r="DH124" s="841"/>
      <c r="DI124" s="841"/>
      <c r="DJ124" s="841"/>
      <c r="DK124" s="842"/>
      <c r="DL124" s="843">
        <v>260645</v>
      </c>
      <c r="DM124" s="841"/>
      <c r="DN124" s="841"/>
      <c r="DO124" s="841"/>
      <c r="DP124" s="842"/>
      <c r="DQ124" s="843">
        <v>264435</v>
      </c>
      <c r="DR124" s="841"/>
      <c r="DS124" s="841"/>
      <c r="DT124" s="841"/>
      <c r="DU124" s="842"/>
      <c r="DV124" s="929">
        <v>5.5</v>
      </c>
      <c r="DW124" s="930"/>
      <c r="DX124" s="930"/>
      <c r="DY124" s="930"/>
      <c r="DZ124" s="931"/>
    </row>
    <row r="125" spans="1:130" s="245" customFormat="1" ht="26.25" customHeight="1" x14ac:dyDescent="0.15">
      <c r="A125" s="898"/>
      <c r="B125" s="899"/>
      <c r="C125" s="902" t="s">
        <v>474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490</v>
      </c>
      <c r="AB125" s="858"/>
      <c r="AC125" s="858"/>
      <c r="AD125" s="858"/>
      <c r="AE125" s="859"/>
      <c r="AF125" s="860" t="s">
        <v>473</v>
      </c>
      <c r="AG125" s="858"/>
      <c r="AH125" s="858"/>
      <c r="AI125" s="858"/>
      <c r="AJ125" s="859"/>
      <c r="AK125" s="860" t="s">
        <v>490</v>
      </c>
      <c r="AL125" s="858"/>
      <c r="AM125" s="858"/>
      <c r="AN125" s="858"/>
      <c r="AO125" s="859"/>
      <c r="AP125" s="905" t="s">
        <v>412</v>
      </c>
      <c r="AQ125" s="906"/>
      <c r="AR125" s="906"/>
      <c r="AS125" s="906"/>
      <c r="AT125" s="907"/>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2" t="s">
        <v>491</v>
      </c>
      <c r="CL125" s="933"/>
      <c r="CM125" s="933"/>
      <c r="CN125" s="933"/>
      <c r="CO125" s="934"/>
      <c r="CP125" s="941" t="s">
        <v>492</v>
      </c>
      <c r="CQ125" s="886"/>
      <c r="CR125" s="886"/>
      <c r="CS125" s="886"/>
      <c r="CT125" s="886"/>
      <c r="CU125" s="886"/>
      <c r="CV125" s="886"/>
      <c r="CW125" s="886"/>
      <c r="CX125" s="886"/>
      <c r="CY125" s="886"/>
      <c r="CZ125" s="886"/>
      <c r="DA125" s="886"/>
      <c r="DB125" s="886"/>
      <c r="DC125" s="886"/>
      <c r="DD125" s="886"/>
      <c r="DE125" s="886"/>
      <c r="DF125" s="887"/>
      <c r="DG125" s="942" t="s">
        <v>421</v>
      </c>
      <c r="DH125" s="923"/>
      <c r="DI125" s="923"/>
      <c r="DJ125" s="923"/>
      <c r="DK125" s="923"/>
      <c r="DL125" s="923" t="s">
        <v>493</v>
      </c>
      <c r="DM125" s="923"/>
      <c r="DN125" s="923"/>
      <c r="DO125" s="923"/>
      <c r="DP125" s="923"/>
      <c r="DQ125" s="923" t="s">
        <v>129</v>
      </c>
      <c r="DR125" s="923"/>
      <c r="DS125" s="923"/>
      <c r="DT125" s="923"/>
      <c r="DU125" s="923"/>
      <c r="DV125" s="924" t="s">
        <v>494</v>
      </c>
      <c r="DW125" s="924"/>
      <c r="DX125" s="924"/>
      <c r="DY125" s="924"/>
      <c r="DZ125" s="925"/>
    </row>
    <row r="126" spans="1:130" s="245" customFormat="1" ht="26.25" customHeight="1" thickBot="1" x14ac:dyDescent="0.2">
      <c r="A126" s="898"/>
      <c r="B126" s="899"/>
      <c r="C126" s="902" t="s">
        <v>476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495</v>
      </c>
      <c r="AB126" s="858"/>
      <c r="AC126" s="858"/>
      <c r="AD126" s="858"/>
      <c r="AE126" s="859"/>
      <c r="AF126" s="860" t="s">
        <v>129</v>
      </c>
      <c r="AG126" s="858"/>
      <c r="AH126" s="858"/>
      <c r="AI126" s="858"/>
      <c r="AJ126" s="859"/>
      <c r="AK126" s="860" t="s">
        <v>129</v>
      </c>
      <c r="AL126" s="858"/>
      <c r="AM126" s="858"/>
      <c r="AN126" s="858"/>
      <c r="AO126" s="859"/>
      <c r="AP126" s="905" t="s">
        <v>494</v>
      </c>
      <c r="AQ126" s="906"/>
      <c r="AR126" s="906"/>
      <c r="AS126" s="906"/>
      <c r="AT126" s="907"/>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v>127444</v>
      </c>
      <c r="DH126" s="895"/>
      <c r="DI126" s="895"/>
      <c r="DJ126" s="895"/>
      <c r="DK126" s="895"/>
      <c r="DL126" s="895">
        <v>94247</v>
      </c>
      <c r="DM126" s="895"/>
      <c r="DN126" s="895"/>
      <c r="DO126" s="895"/>
      <c r="DP126" s="895"/>
      <c r="DQ126" s="895">
        <v>70522</v>
      </c>
      <c r="DR126" s="895"/>
      <c r="DS126" s="895"/>
      <c r="DT126" s="895"/>
      <c r="DU126" s="895"/>
      <c r="DV126" s="872">
        <v>1.5</v>
      </c>
      <c r="DW126" s="872"/>
      <c r="DX126" s="872"/>
      <c r="DY126" s="872"/>
      <c r="DZ126" s="873"/>
    </row>
    <row r="127" spans="1:130" s="245" customFormat="1" ht="26.25" customHeight="1" x14ac:dyDescent="0.15">
      <c r="A127" s="900"/>
      <c r="B127" s="901"/>
      <c r="C127" s="919" t="s">
        <v>497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498</v>
      </c>
      <c r="AB127" s="858"/>
      <c r="AC127" s="858"/>
      <c r="AD127" s="858"/>
      <c r="AE127" s="859"/>
      <c r="AF127" s="860" t="s">
        <v>129</v>
      </c>
      <c r="AG127" s="858"/>
      <c r="AH127" s="858"/>
      <c r="AI127" s="858"/>
      <c r="AJ127" s="859"/>
      <c r="AK127" s="860" t="s">
        <v>129</v>
      </c>
      <c r="AL127" s="858"/>
      <c r="AM127" s="858"/>
      <c r="AN127" s="858"/>
      <c r="AO127" s="859"/>
      <c r="AP127" s="905" t="s">
        <v>499</v>
      </c>
      <c r="AQ127" s="906"/>
      <c r="AR127" s="906"/>
      <c r="AS127" s="906"/>
      <c r="AT127" s="907"/>
      <c r="AU127" s="281"/>
      <c r="AV127" s="281"/>
      <c r="AW127" s="281"/>
      <c r="AX127" s="922" t="s">
        <v>500</v>
      </c>
      <c r="AY127" s="890"/>
      <c r="AZ127" s="890"/>
      <c r="BA127" s="890"/>
      <c r="BB127" s="890"/>
      <c r="BC127" s="890"/>
      <c r="BD127" s="890"/>
      <c r="BE127" s="891"/>
      <c r="BF127" s="889" t="s">
        <v>501</v>
      </c>
      <c r="BG127" s="890"/>
      <c r="BH127" s="890"/>
      <c r="BI127" s="890"/>
      <c r="BJ127" s="890"/>
      <c r="BK127" s="890"/>
      <c r="BL127" s="891"/>
      <c r="BM127" s="889" t="s">
        <v>502</v>
      </c>
      <c r="BN127" s="890"/>
      <c r="BO127" s="890"/>
      <c r="BP127" s="890"/>
      <c r="BQ127" s="890"/>
      <c r="BR127" s="890"/>
      <c r="BS127" s="891"/>
      <c r="BT127" s="889" t="s">
        <v>503</v>
      </c>
      <c r="BU127" s="890"/>
      <c r="BV127" s="890"/>
      <c r="BW127" s="890"/>
      <c r="BX127" s="890"/>
      <c r="BY127" s="890"/>
      <c r="BZ127" s="892"/>
      <c r="CA127" s="281"/>
      <c r="CB127" s="281"/>
      <c r="CC127" s="281"/>
      <c r="CD127" s="282"/>
      <c r="CE127" s="282"/>
      <c r="CF127" s="282"/>
      <c r="CG127" s="279"/>
      <c r="CH127" s="279"/>
      <c r="CI127" s="279"/>
      <c r="CJ127" s="280"/>
      <c r="CK127" s="935"/>
      <c r="CL127" s="936"/>
      <c r="CM127" s="936"/>
      <c r="CN127" s="936"/>
      <c r="CO127" s="937"/>
      <c r="CP127" s="893" t="s">
        <v>504</v>
      </c>
      <c r="CQ127" s="828"/>
      <c r="CR127" s="828"/>
      <c r="CS127" s="828"/>
      <c r="CT127" s="828"/>
      <c r="CU127" s="828"/>
      <c r="CV127" s="828"/>
      <c r="CW127" s="828"/>
      <c r="CX127" s="828"/>
      <c r="CY127" s="828"/>
      <c r="CZ127" s="828"/>
      <c r="DA127" s="828"/>
      <c r="DB127" s="828"/>
      <c r="DC127" s="828"/>
      <c r="DD127" s="828"/>
      <c r="DE127" s="828"/>
      <c r="DF127" s="829"/>
      <c r="DG127" s="894" t="s">
        <v>505</v>
      </c>
      <c r="DH127" s="895"/>
      <c r="DI127" s="895"/>
      <c r="DJ127" s="895"/>
      <c r="DK127" s="895"/>
      <c r="DL127" s="895" t="s">
        <v>493</v>
      </c>
      <c r="DM127" s="895"/>
      <c r="DN127" s="895"/>
      <c r="DO127" s="895"/>
      <c r="DP127" s="895"/>
      <c r="DQ127" s="895" t="s">
        <v>506</v>
      </c>
      <c r="DR127" s="895"/>
      <c r="DS127" s="895"/>
      <c r="DT127" s="895"/>
      <c r="DU127" s="895"/>
      <c r="DV127" s="872" t="s">
        <v>129</v>
      </c>
      <c r="DW127" s="872"/>
      <c r="DX127" s="872"/>
      <c r="DY127" s="872"/>
      <c r="DZ127" s="873"/>
    </row>
    <row r="128" spans="1:130" s="245" customFormat="1" ht="26.25" customHeight="1" thickBot="1" x14ac:dyDescent="0.2">
      <c r="A128" s="874" t="s">
        <v>507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508</v>
      </c>
      <c r="X128" s="876"/>
      <c r="Y128" s="876"/>
      <c r="Z128" s="877"/>
      <c r="AA128" s="878">
        <v>65946</v>
      </c>
      <c r="AB128" s="879"/>
      <c r="AC128" s="879"/>
      <c r="AD128" s="879"/>
      <c r="AE128" s="880"/>
      <c r="AF128" s="881">
        <v>64306</v>
      </c>
      <c r="AG128" s="879"/>
      <c r="AH128" s="879"/>
      <c r="AI128" s="879"/>
      <c r="AJ128" s="880"/>
      <c r="AK128" s="881">
        <v>61978</v>
      </c>
      <c r="AL128" s="879"/>
      <c r="AM128" s="879"/>
      <c r="AN128" s="879"/>
      <c r="AO128" s="880"/>
      <c r="AP128" s="882"/>
      <c r="AQ128" s="883"/>
      <c r="AR128" s="883"/>
      <c r="AS128" s="883"/>
      <c r="AT128" s="884"/>
      <c r="AU128" s="281"/>
      <c r="AV128" s="281"/>
      <c r="AW128" s="281"/>
      <c r="AX128" s="885" t="s">
        <v>509</v>
      </c>
      <c r="AY128" s="886"/>
      <c r="AZ128" s="886"/>
      <c r="BA128" s="886"/>
      <c r="BB128" s="886"/>
      <c r="BC128" s="886"/>
      <c r="BD128" s="886"/>
      <c r="BE128" s="887"/>
      <c r="BF128" s="864" t="s">
        <v>490</v>
      </c>
      <c r="BG128" s="865"/>
      <c r="BH128" s="865"/>
      <c r="BI128" s="865"/>
      <c r="BJ128" s="865"/>
      <c r="BK128" s="865"/>
      <c r="BL128" s="888"/>
      <c r="BM128" s="864">
        <v>14.59</v>
      </c>
      <c r="BN128" s="865"/>
      <c r="BO128" s="865"/>
      <c r="BP128" s="865"/>
      <c r="BQ128" s="865"/>
      <c r="BR128" s="865"/>
      <c r="BS128" s="888"/>
      <c r="BT128" s="864">
        <v>20</v>
      </c>
      <c r="BU128" s="865"/>
      <c r="BV128" s="865"/>
      <c r="BW128" s="865"/>
      <c r="BX128" s="865"/>
      <c r="BY128" s="865"/>
      <c r="BZ128" s="866"/>
      <c r="CA128" s="282"/>
      <c r="CB128" s="282"/>
      <c r="CC128" s="282"/>
      <c r="CD128" s="282"/>
      <c r="CE128" s="282"/>
      <c r="CF128" s="282"/>
      <c r="CG128" s="279"/>
      <c r="CH128" s="279"/>
      <c r="CI128" s="279"/>
      <c r="CJ128" s="280"/>
      <c r="CK128" s="938"/>
      <c r="CL128" s="939"/>
      <c r="CM128" s="939"/>
      <c r="CN128" s="939"/>
      <c r="CO128" s="940"/>
      <c r="CP128" s="867" t="s">
        <v>510</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511</v>
      </c>
      <c r="DM128" s="869"/>
      <c r="DN128" s="869"/>
      <c r="DO128" s="869"/>
      <c r="DP128" s="869"/>
      <c r="DQ128" s="869" t="s">
        <v>129</v>
      </c>
      <c r="DR128" s="869"/>
      <c r="DS128" s="869"/>
      <c r="DT128" s="869"/>
      <c r="DU128" s="869"/>
      <c r="DV128" s="870" t="s">
        <v>511</v>
      </c>
      <c r="DW128" s="870"/>
      <c r="DX128" s="870"/>
      <c r="DY128" s="870"/>
      <c r="DZ128" s="871"/>
    </row>
    <row r="129" spans="1:131" s="245"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512</v>
      </c>
      <c r="X129" s="855"/>
      <c r="Y129" s="855"/>
      <c r="Z129" s="856"/>
      <c r="AA129" s="857">
        <v>5664989</v>
      </c>
      <c r="AB129" s="858"/>
      <c r="AC129" s="858"/>
      <c r="AD129" s="858"/>
      <c r="AE129" s="859"/>
      <c r="AF129" s="860">
        <v>5702413</v>
      </c>
      <c r="AG129" s="858"/>
      <c r="AH129" s="858"/>
      <c r="AI129" s="858"/>
      <c r="AJ129" s="859"/>
      <c r="AK129" s="860">
        <v>5703724</v>
      </c>
      <c r="AL129" s="858"/>
      <c r="AM129" s="858"/>
      <c r="AN129" s="858"/>
      <c r="AO129" s="859"/>
      <c r="AP129" s="861"/>
      <c r="AQ129" s="862"/>
      <c r="AR129" s="862"/>
      <c r="AS129" s="862"/>
      <c r="AT129" s="863"/>
      <c r="AU129" s="283"/>
      <c r="AV129" s="283"/>
      <c r="AW129" s="283"/>
      <c r="AX129" s="827" t="s">
        <v>513</v>
      </c>
      <c r="AY129" s="828"/>
      <c r="AZ129" s="828"/>
      <c r="BA129" s="828"/>
      <c r="BB129" s="828"/>
      <c r="BC129" s="828"/>
      <c r="BD129" s="828"/>
      <c r="BE129" s="829"/>
      <c r="BF129" s="847" t="s">
        <v>511</v>
      </c>
      <c r="BG129" s="848"/>
      <c r="BH129" s="848"/>
      <c r="BI129" s="848"/>
      <c r="BJ129" s="848"/>
      <c r="BK129" s="848"/>
      <c r="BL129" s="849"/>
      <c r="BM129" s="847">
        <v>19.59</v>
      </c>
      <c r="BN129" s="848"/>
      <c r="BO129" s="848"/>
      <c r="BP129" s="848"/>
      <c r="BQ129" s="848"/>
      <c r="BR129" s="848"/>
      <c r="BS129" s="849"/>
      <c r="BT129" s="847">
        <v>30</v>
      </c>
      <c r="BU129" s="850"/>
      <c r="BV129" s="850"/>
      <c r="BW129" s="850"/>
      <c r="BX129" s="850"/>
      <c r="BY129" s="850"/>
      <c r="BZ129" s="85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2" t="s">
        <v>514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515</v>
      </c>
      <c r="X130" s="855"/>
      <c r="Y130" s="855"/>
      <c r="Z130" s="856"/>
      <c r="AA130" s="857">
        <v>929335</v>
      </c>
      <c r="AB130" s="858"/>
      <c r="AC130" s="858"/>
      <c r="AD130" s="858"/>
      <c r="AE130" s="859"/>
      <c r="AF130" s="860">
        <v>948205</v>
      </c>
      <c r="AG130" s="858"/>
      <c r="AH130" s="858"/>
      <c r="AI130" s="858"/>
      <c r="AJ130" s="859"/>
      <c r="AK130" s="860">
        <v>911618</v>
      </c>
      <c r="AL130" s="858"/>
      <c r="AM130" s="858"/>
      <c r="AN130" s="858"/>
      <c r="AO130" s="859"/>
      <c r="AP130" s="861"/>
      <c r="AQ130" s="862"/>
      <c r="AR130" s="862"/>
      <c r="AS130" s="862"/>
      <c r="AT130" s="863"/>
      <c r="AU130" s="283"/>
      <c r="AV130" s="283"/>
      <c r="AW130" s="283"/>
      <c r="AX130" s="827" t="s">
        <v>516</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517</v>
      </c>
      <c r="X131" s="838"/>
      <c r="Y131" s="838"/>
      <c r="Z131" s="839"/>
      <c r="AA131" s="840">
        <v>4735654</v>
      </c>
      <c r="AB131" s="841"/>
      <c r="AC131" s="841"/>
      <c r="AD131" s="841"/>
      <c r="AE131" s="842"/>
      <c r="AF131" s="843">
        <v>4754208</v>
      </c>
      <c r="AG131" s="841"/>
      <c r="AH131" s="841"/>
      <c r="AI131" s="841"/>
      <c r="AJ131" s="842"/>
      <c r="AK131" s="843">
        <v>4792106</v>
      </c>
      <c r="AL131" s="841"/>
      <c r="AM131" s="841"/>
      <c r="AN131" s="841"/>
      <c r="AO131" s="842"/>
      <c r="AP131" s="844"/>
      <c r="AQ131" s="845"/>
      <c r="AR131" s="845"/>
      <c r="AS131" s="845"/>
      <c r="AT131" s="846"/>
      <c r="AU131" s="283"/>
      <c r="AV131" s="283"/>
      <c r="AW131" s="283"/>
      <c r="AX131" s="805" t="s">
        <v>518</v>
      </c>
      <c r="AY131" s="806"/>
      <c r="AZ131" s="806"/>
      <c r="BA131" s="806"/>
      <c r="BB131" s="806"/>
      <c r="BC131" s="806"/>
      <c r="BD131" s="806"/>
      <c r="BE131" s="807"/>
      <c r="BF131" s="808">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4" t="s">
        <v>519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520</v>
      </c>
      <c r="W132" s="818"/>
      <c r="X132" s="818"/>
      <c r="Y132" s="818"/>
      <c r="Z132" s="819"/>
      <c r="AA132" s="820">
        <v>9.2833217969999993</v>
      </c>
      <c r="AB132" s="821"/>
      <c r="AC132" s="821"/>
      <c r="AD132" s="821"/>
      <c r="AE132" s="822"/>
      <c r="AF132" s="823">
        <v>9.0788833810000007</v>
      </c>
      <c r="AG132" s="821"/>
      <c r="AH132" s="821"/>
      <c r="AI132" s="821"/>
      <c r="AJ132" s="822"/>
      <c r="AK132" s="823">
        <v>8.4045928869999997</v>
      </c>
      <c r="AL132" s="821"/>
      <c r="AM132" s="821"/>
      <c r="AN132" s="821"/>
      <c r="AO132" s="822"/>
      <c r="AP132" s="824"/>
      <c r="AQ132" s="825"/>
      <c r="AR132" s="825"/>
      <c r="AS132" s="825"/>
      <c r="AT132" s="826"/>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521</v>
      </c>
      <c r="W133" s="797"/>
      <c r="X133" s="797"/>
      <c r="Y133" s="797"/>
      <c r="Z133" s="798"/>
      <c r="AA133" s="799">
        <v>8.5</v>
      </c>
      <c r="AB133" s="800"/>
      <c r="AC133" s="800"/>
      <c r="AD133" s="800"/>
      <c r="AE133" s="801"/>
      <c r="AF133" s="799">
        <v>8.8000000000000007</v>
      </c>
      <c r="AG133" s="800"/>
      <c r="AH133" s="800"/>
      <c r="AI133" s="800"/>
      <c r="AJ133" s="801"/>
      <c r="AK133" s="799">
        <v>8.9</v>
      </c>
      <c r="AL133" s="800"/>
      <c r="AM133" s="800"/>
      <c r="AN133" s="800"/>
      <c r="AO133" s="801"/>
      <c r="AP133" s="802"/>
      <c r="AQ133" s="803"/>
      <c r="AR133" s="803"/>
      <c r="AS133" s="803"/>
      <c r="AT133" s="80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ladBpsHkQ3OmPVX+nbVvRaKmMdOI/352ywG2qXj4MR4qrXraxPlt1IZb+H0QeZ1egSSpjyPODLBzUm/AwrxUZQ==" saltValue="cKqzCZP33yZrn81XMRpd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522</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0rinEkLfhw3jD/aDCHrw2iQhjQ27ew0Cqvaxg2Td3vutcEVbNm7boymhWdOvUWiZ/rChHmuUkg6NFYYy3g0og==" saltValue="mEL6soJ6ljYSsLZPVft1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rAS/k1w2ZnwkFVQIYX/sAqjdf8YUR9HK0dCVlRrdtlTkJwYiMQNtHG8P2xrkVvslx6qwqIUGLvgeF2lxnOIfA==" saltValue="tCjO23EgCL6hpnT4J4Ue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523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524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3" t="s">
        <v>525</v>
      </c>
      <c r="AP7" s="302"/>
      <c r="AQ7" s="303" t="s">
        <v>526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4"/>
      <c r="AP8" s="308" t="s">
        <v>527</v>
      </c>
      <c r="AQ8" s="309" t="s">
        <v>528</v>
      </c>
      <c r="AR8" s="310" t="s">
        <v>529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7" t="s">
        <v>530</v>
      </c>
      <c r="AL9" s="1228"/>
      <c r="AM9" s="1228"/>
      <c r="AN9" s="1229"/>
      <c r="AO9" s="311">
        <v>1591823</v>
      </c>
      <c r="AP9" s="311">
        <v>80791</v>
      </c>
      <c r="AQ9" s="312">
        <v>81866</v>
      </c>
      <c r="AR9" s="313">
        <v>-1.3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7" t="s">
        <v>531</v>
      </c>
      <c r="AL10" s="1228"/>
      <c r="AM10" s="1228"/>
      <c r="AN10" s="1229"/>
      <c r="AO10" s="314">
        <v>13765</v>
      </c>
      <c r="AP10" s="314">
        <v>699</v>
      </c>
      <c r="AQ10" s="315">
        <v>9373</v>
      </c>
      <c r="AR10" s="316">
        <v>-92.5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7" t="s">
        <v>532</v>
      </c>
      <c r="AL11" s="1228"/>
      <c r="AM11" s="1228"/>
      <c r="AN11" s="1229"/>
      <c r="AO11" s="314">
        <v>222603</v>
      </c>
      <c r="AP11" s="314">
        <v>11298</v>
      </c>
      <c r="AQ11" s="315">
        <v>11195</v>
      </c>
      <c r="AR11" s="316">
        <v>0.9</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7" t="s">
        <v>533</v>
      </c>
      <c r="AL12" s="1228"/>
      <c r="AM12" s="1228"/>
      <c r="AN12" s="1229"/>
      <c r="AO12" s="314">
        <v>38141</v>
      </c>
      <c r="AP12" s="314">
        <v>1936</v>
      </c>
      <c r="AQ12" s="315">
        <v>1565</v>
      </c>
      <c r="AR12" s="316">
        <v>23.7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7" t="s">
        <v>534</v>
      </c>
      <c r="AL13" s="1228"/>
      <c r="AM13" s="1228"/>
      <c r="AN13" s="1229"/>
      <c r="AO13" s="314" t="s">
        <v>535</v>
      </c>
      <c r="AP13" s="314" t="s">
        <v>535</v>
      </c>
      <c r="AQ13" s="315" t="s">
        <v>535</v>
      </c>
      <c r="AR13" s="316" t="s">
        <v>535</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7" t="s">
        <v>536</v>
      </c>
      <c r="AL14" s="1228"/>
      <c r="AM14" s="1228"/>
      <c r="AN14" s="1229"/>
      <c r="AO14" s="314">
        <v>47290</v>
      </c>
      <c r="AP14" s="314">
        <v>2400</v>
      </c>
      <c r="AQ14" s="315">
        <v>4756</v>
      </c>
      <c r="AR14" s="316">
        <v>-49.5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7" t="s">
        <v>537</v>
      </c>
      <c r="AL15" s="1228"/>
      <c r="AM15" s="1228"/>
      <c r="AN15" s="1229"/>
      <c r="AO15" s="314">
        <v>14286</v>
      </c>
      <c r="AP15" s="314">
        <v>725</v>
      </c>
      <c r="AQ15" s="315">
        <v>1563</v>
      </c>
      <c r="AR15" s="316">
        <v>-53.6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0" t="s">
        <v>538</v>
      </c>
      <c r="AL16" s="1231"/>
      <c r="AM16" s="1231"/>
      <c r="AN16" s="1232"/>
      <c r="AO16" s="314">
        <v>-100059</v>
      </c>
      <c r="AP16" s="314">
        <v>-5078</v>
      </c>
      <c r="AQ16" s="315">
        <v>-7824</v>
      </c>
      <c r="AR16" s="316">
        <v>-35.1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0" t="s">
        <v>190</v>
      </c>
      <c r="AL17" s="1231"/>
      <c r="AM17" s="1231"/>
      <c r="AN17" s="1232"/>
      <c r="AO17" s="314">
        <v>1827849</v>
      </c>
      <c r="AP17" s="314">
        <v>92770</v>
      </c>
      <c r="AQ17" s="315">
        <v>102493</v>
      </c>
      <c r="AR17" s="316">
        <v>-9.5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540</v>
      </c>
      <c r="AP20" s="322" t="s">
        <v>541</v>
      </c>
      <c r="AQ20" s="323" t="s">
        <v>542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4" t="s">
        <v>543</v>
      </c>
      <c r="AL21" s="1225"/>
      <c r="AM21" s="1225"/>
      <c r="AN21" s="1226"/>
      <c r="AO21" s="326">
        <v>9.14</v>
      </c>
      <c r="AP21" s="327">
        <v>9.5299999999999994</v>
      </c>
      <c r="AQ21" s="328">
        <v>-0.39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4" t="s">
        <v>544</v>
      </c>
      <c r="AL22" s="1225"/>
      <c r="AM22" s="1225"/>
      <c r="AN22" s="1226"/>
      <c r="AO22" s="331">
        <v>95</v>
      </c>
      <c r="AP22" s="332">
        <v>96.6</v>
      </c>
      <c r="AQ22" s="333">
        <v>-1.6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545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546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3" t="s">
        <v>525</v>
      </c>
      <c r="AP30" s="302"/>
      <c r="AQ30" s="303" t="s">
        <v>526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4"/>
      <c r="AP31" s="308" t="s">
        <v>527</v>
      </c>
      <c r="AQ31" s="309" t="s">
        <v>528</v>
      </c>
      <c r="AR31" s="310" t="s">
        <v>529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5" t="s">
        <v>548</v>
      </c>
      <c r="AL32" s="1216"/>
      <c r="AM32" s="1216"/>
      <c r="AN32" s="1217"/>
      <c r="AO32" s="341">
        <v>673155</v>
      </c>
      <c r="AP32" s="341">
        <v>34165</v>
      </c>
      <c r="AQ32" s="342">
        <v>54189</v>
      </c>
      <c r="AR32" s="343">
        <v>-37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5" t="s">
        <v>549</v>
      </c>
      <c r="AL33" s="1216"/>
      <c r="AM33" s="1216"/>
      <c r="AN33" s="1217"/>
      <c r="AO33" s="341" t="s">
        <v>535</v>
      </c>
      <c r="AP33" s="341" t="s">
        <v>535</v>
      </c>
      <c r="AQ33" s="342" t="s">
        <v>535</v>
      </c>
      <c r="AR33" s="343" t="s">
        <v>535</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5" t="s">
        <v>550</v>
      </c>
      <c r="AL34" s="1216"/>
      <c r="AM34" s="1216"/>
      <c r="AN34" s="1217"/>
      <c r="AO34" s="341" t="s">
        <v>535</v>
      </c>
      <c r="AP34" s="341" t="s">
        <v>535</v>
      </c>
      <c r="AQ34" s="342">
        <v>69</v>
      </c>
      <c r="AR34" s="343" t="s">
        <v>535</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5" t="s">
        <v>551</v>
      </c>
      <c r="AL35" s="1216"/>
      <c r="AM35" s="1216"/>
      <c r="AN35" s="1217"/>
      <c r="AO35" s="341">
        <v>653622</v>
      </c>
      <c r="AP35" s="341">
        <v>33174</v>
      </c>
      <c r="AQ35" s="342">
        <v>21047</v>
      </c>
      <c r="AR35" s="343">
        <v>57.6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5" t="s">
        <v>552</v>
      </c>
      <c r="AL36" s="1216"/>
      <c r="AM36" s="1216"/>
      <c r="AN36" s="1217"/>
      <c r="AO36" s="341">
        <v>40911</v>
      </c>
      <c r="AP36" s="341">
        <v>2076</v>
      </c>
      <c r="AQ36" s="342">
        <v>3967</v>
      </c>
      <c r="AR36" s="343">
        <v>-47.7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5" t="s">
        <v>553</v>
      </c>
      <c r="AL37" s="1216"/>
      <c r="AM37" s="1216"/>
      <c r="AN37" s="1217"/>
      <c r="AO37" s="341">
        <v>8665</v>
      </c>
      <c r="AP37" s="341">
        <v>440</v>
      </c>
      <c r="AQ37" s="342">
        <v>1992</v>
      </c>
      <c r="AR37" s="343">
        <v>-77.900000000000006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8" t="s">
        <v>554</v>
      </c>
      <c r="AL38" s="1219"/>
      <c r="AM38" s="1219"/>
      <c r="AN38" s="1220"/>
      <c r="AO38" s="344" t="s">
        <v>535</v>
      </c>
      <c r="AP38" s="344" t="s">
        <v>535</v>
      </c>
      <c r="AQ38" s="345">
        <v>4</v>
      </c>
      <c r="AR38" s="333" t="s">
        <v>535</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8" t="s">
        <v>555</v>
      </c>
      <c r="AL39" s="1219"/>
      <c r="AM39" s="1219"/>
      <c r="AN39" s="1220"/>
      <c r="AO39" s="341">
        <v>-61978</v>
      </c>
      <c r="AP39" s="341">
        <v>-3146</v>
      </c>
      <c r="AQ39" s="342">
        <v>-3421</v>
      </c>
      <c r="AR39" s="343">
        <v>-8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5" t="s">
        <v>556</v>
      </c>
      <c r="AL40" s="1216"/>
      <c r="AM40" s="1216"/>
      <c r="AN40" s="1217"/>
      <c r="AO40" s="341">
        <v>-911618</v>
      </c>
      <c r="AP40" s="341">
        <v>-46268</v>
      </c>
      <c r="AQ40" s="342">
        <v>-53760</v>
      </c>
      <c r="AR40" s="343">
        <v>-13.9</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1" t="s">
        <v>303</v>
      </c>
      <c r="AL41" s="1222"/>
      <c r="AM41" s="1222"/>
      <c r="AN41" s="1223"/>
      <c r="AO41" s="341">
        <v>402757</v>
      </c>
      <c r="AP41" s="341">
        <v>20441</v>
      </c>
      <c r="AQ41" s="342">
        <v>24086</v>
      </c>
      <c r="AR41" s="343">
        <v>-15.1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8" t="s">
        <v>525</v>
      </c>
      <c r="AN49" s="1210" t="s">
        <v>560</v>
      </c>
      <c r="AO49" s="1211"/>
      <c r="AP49" s="1211"/>
      <c r="AQ49" s="1211"/>
      <c r="AR49" s="121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9"/>
      <c r="AN50" s="357" t="s">
        <v>561</v>
      </c>
      <c r="AO50" s="358" t="s">
        <v>562</v>
      </c>
      <c r="AP50" s="359" t="s">
        <v>563</v>
      </c>
      <c r="AQ50" s="360" t="s">
        <v>564</v>
      </c>
      <c r="AR50" s="361" t="s">
        <v>565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566</v>
      </c>
      <c r="AL51" s="354"/>
      <c r="AM51" s="362">
        <v>1283419</v>
      </c>
      <c r="AN51" s="363">
        <v>62396</v>
      </c>
      <c r="AO51" s="364">
        <v>17.2</v>
      </c>
      <c r="AP51" s="365">
        <v>59668</v>
      </c>
      <c r="AQ51" s="366">
        <v>-14.1</v>
      </c>
      <c r="AR51" s="367">
        <v>31.3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567</v>
      </c>
      <c r="AM52" s="370">
        <v>531758</v>
      </c>
      <c r="AN52" s="371">
        <v>25852</v>
      </c>
      <c r="AO52" s="372">
        <v>-13.3</v>
      </c>
      <c r="AP52" s="373">
        <v>31515</v>
      </c>
      <c r="AQ52" s="374">
        <v>0</v>
      </c>
      <c r="AR52" s="375">
        <v>-13.3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568</v>
      </c>
      <c r="AL53" s="354"/>
      <c r="AM53" s="362">
        <v>808406</v>
      </c>
      <c r="AN53" s="363">
        <v>39782</v>
      </c>
      <c r="AO53" s="364">
        <v>-36.200000000000003</v>
      </c>
      <c r="AP53" s="365">
        <v>77577</v>
      </c>
      <c r="AQ53" s="366">
        <v>30</v>
      </c>
      <c r="AR53" s="367">
        <v>-66.2</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567</v>
      </c>
      <c r="AM54" s="370">
        <v>279152</v>
      </c>
      <c r="AN54" s="371">
        <v>13737</v>
      </c>
      <c r="AO54" s="372">
        <v>-46.9</v>
      </c>
      <c r="AP54" s="373">
        <v>40870</v>
      </c>
      <c r="AQ54" s="374">
        <v>29.7</v>
      </c>
      <c r="AR54" s="375">
        <v>-76.599999999999994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569</v>
      </c>
      <c r="AL55" s="354"/>
      <c r="AM55" s="362">
        <v>995176</v>
      </c>
      <c r="AN55" s="363">
        <v>49620</v>
      </c>
      <c r="AO55" s="364">
        <v>24.7</v>
      </c>
      <c r="AP55" s="365">
        <v>115123</v>
      </c>
      <c r="AQ55" s="366">
        <v>48.4</v>
      </c>
      <c r="AR55" s="367">
        <v>-23.7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567</v>
      </c>
      <c r="AM56" s="370">
        <v>572197</v>
      </c>
      <c r="AN56" s="371">
        <v>28530</v>
      </c>
      <c r="AO56" s="372">
        <v>107.7</v>
      </c>
      <c r="AP56" s="373">
        <v>46026</v>
      </c>
      <c r="AQ56" s="374">
        <v>12.6</v>
      </c>
      <c r="AR56" s="375">
        <v>95.1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570</v>
      </c>
      <c r="AL57" s="354"/>
      <c r="AM57" s="362">
        <v>1003726</v>
      </c>
      <c r="AN57" s="363">
        <v>50454</v>
      </c>
      <c r="AO57" s="364">
        <v>1.7</v>
      </c>
      <c r="AP57" s="365">
        <v>98899</v>
      </c>
      <c r="AQ57" s="366">
        <v>-14.1</v>
      </c>
      <c r="AR57" s="367">
        <v>15.8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567</v>
      </c>
      <c r="AM58" s="370">
        <v>361505</v>
      </c>
      <c r="AN58" s="371">
        <v>18172</v>
      </c>
      <c r="AO58" s="372">
        <v>-36.299999999999997</v>
      </c>
      <c r="AP58" s="373">
        <v>43734</v>
      </c>
      <c r="AQ58" s="374">
        <v>-5</v>
      </c>
      <c r="AR58" s="375">
        <v>-31.3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571</v>
      </c>
      <c r="AL59" s="354"/>
      <c r="AM59" s="362">
        <v>827733</v>
      </c>
      <c r="AN59" s="363">
        <v>42011</v>
      </c>
      <c r="AO59" s="364">
        <v>-16.7</v>
      </c>
      <c r="AP59" s="365">
        <v>96462</v>
      </c>
      <c r="AQ59" s="366">
        <v>-2.5</v>
      </c>
      <c r="AR59" s="367">
        <v>-14.2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567</v>
      </c>
      <c r="AM60" s="370">
        <v>325523</v>
      </c>
      <c r="AN60" s="371">
        <v>16521</v>
      </c>
      <c r="AO60" s="372">
        <v>-9.1</v>
      </c>
      <c r="AP60" s="373">
        <v>39886</v>
      </c>
      <c r="AQ60" s="374">
        <v>-8.8000000000000007</v>
      </c>
      <c r="AR60" s="375">
        <v>-0.3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572</v>
      </c>
      <c r="AL61" s="376"/>
      <c r="AM61" s="377">
        <v>983692</v>
      </c>
      <c r="AN61" s="378">
        <v>48853</v>
      </c>
      <c r="AO61" s="379">
        <v>-1.9</v>
      </c>
      <c r="AP61" s="380">
        <v>89546</v>
      </c>
      <c r="AQ61" s="381">
        <v>9.5</v>
      </c>
      <c r="AR61" s="367">
        <v>-11.4</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567</v>
      </c>
      <c r="AM62" s="370">
        <v>414027</v>
      </c>
      <c r="AN62" s="371">
        <v>20562</v>
      </c>
      <c r="AO62" s="372">
        <v>0.4</v>
      </c>
      <c r="AP62" s="373">
        <v>40406</v>
      </c>
      <c r="AQ62" s="374">
        <v>5.7</v>
      </c>
      <c r="AR62" s="375">
        <v>-5.3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HfH4ry9A8CNjGfk+5MObPWHezUWGhsqNv9L6CdZnYg+XmVuu1a4sbnzWohTdQwnUb2+rlEHJwyZlL7re5amt8w==" saltValue="L3IaQVDI0VTQugUaqu4a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D40Y7FQw5HnkY72v6Ocv6xWvx6MjEaCyZtL3qBRos8O1p4rb3I9HVwsX6CcmnuPQm7dl5GS2kA8b5UimU/vA==" saltValue="sC8djEDM8voZj5jj/qxH6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jXXXLvqPztWk7GmKfJ87HvlHYqAx8ZxC1L248BdYg4bfnPuH75V39JFmMUPtnOwP4AJSu7JK+V2CHQfs6bfA==" saltValue="L3X6AuItAtAdPNO+WRva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3" t="s">
        <v>3</v>
      </c>
      <c r="D47" s="1233"/>
      <c r="E47" s="1234"/>
      <c r="F47" s="11">
        <v>32.409999999999997</v>
      </c>
      <c r="G47" s="12">
        <v>31.85</v>
      </c>
      <c r="H47" s="12">
        <v>34.880000000000003</v>
      </c>
      <c r="I47" s="12">
        <v>36.049999999999997</v>
      </c>
      <c r="J47" s="13">
        <v>36.08</v>
      </c>
    </row>
    <row r="48" spans="2:10" ht="57.75" customHeight="1" x14ac:dyDescent="0.15">
      <c r="B48" s="14"/>
      <c r="C48" s="1235" t="s">
        <v>4</v>
      </c>
      <c r="D48" s="1235"/>
      <c r="E48" s="1236"/>
      <c r="F48" s="15">
        <v>5.0999999999999996</v>
      </c>
      <c r="G48" s="16">
        <v>9.07</v>
      </c>
      <c r="H48" s="16">
        <v>6.53</v>
      </c>
      <c r="I48" s="16">
        <v>6.43</v>
      </c>
      <c r="J48" s="17">
        <v>6.84</v>
      </c>
    </row>
    <row r="49" spans="2:10" ht="57.75" customHeight="1" thickBot="1" x14ac:dyDescent="0.2">
      <c r="B49" s="18"/>
      <c r="C49" s="1237" t="s">
        <v>5</v>
      </c>
      <c r="D49" s="1237"/>
      <c r="E49" s="1238"/>
      <c r="F49" s="19" t="s">
        <v>581</v>
      </c>
      <c r="G49" s="20">
        <v>4.1100000000000003</v>
      </c>
      <c r="H49" s="20">
        <v>2.46</v>
      </c>
      <c r="I49" s="20">
        <v>1.34</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gclFfjBfiQAcaND7ajkHjVpE5sLWyqbxMyFspSdjQqMwo7DcLHhHaJ8CAiMzN9l8qb/v9zBCiBN+NmstkHAcA==" saltValue="fPw16NtkZh8jpgze7dea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2020-09-16T05:38:13Z</cp:lastPrinted>
  <dcterms:created xsi:type="dcterms:W3CDTF">2020-02-10T03:56:42Z</dcterms:created>
  <dcterms:modified xsi:type="dcterms:W3CDTF">2020-09-30T01:55:54Z</dcterms:modified>
</cp:coreProperties>
</file>