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8FBF9C4E-EC65-4B70-980D-290A610F93AC}" xr6:coauthVersionLast="47" xr6:coauthVersionMax="47" xr10:uidLastSave="{00000000-0000-0000-0000-000000000000}"/>
  <bookViews>
    <workbookView xWindow="-120" yWindow="-120" windowWidth="20730" windowHeight="11160" tabRatio="93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4" i="12" l="1"/>
  <c r="AP34" i="12"/>
  <c r="AK34" i="12"/>
  <c r="V34" i="12"/>
  <c r="Q34"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C36" i="10"/>
  <c r="BE35" i="10"/>
  <c r="C35" i="10"/>
  <c r="U34" i="10"/>
  <c r="U35" i="10" s="1"/>
  <c r="U36" i="10" s="1"/>
  <c r="U37" i="10" s="1"/>
  <c r="C34" i="10"/>
  <c r="AM34" i="10" l="1"/>
  <c r="AM35" i="10" s="1"/>
  <c r="AM36" i="10" s="1"/>
  <c r="BE34"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<sst xmlns="http://schemas.openxmlformats.org/spreadsheetml/2006/main" count="1186" uniqueCount="632">
  <si>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</si>
  <si>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</si>
  <si>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</si>
  <si>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</si>
  <si>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</si>
  <si>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</si>
  <si>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</si>
  <si>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</si>
  <si>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</si>
  <si>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</si>
  <si>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</si>
  <si>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</si>
  <si>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</si>
  <si>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</si>
  <si>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</si>
  <si>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</si>
  <si>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</si>
  <si>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</si>
  <si>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</si>
  <si>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</si>
  <si>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</si>
  <si>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</si>
  <si>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</si>
  <si>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</si>
  <si>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</si>
  <si>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</si>
  <si>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</si>
  <si>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</si>
  <si>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</si>
  <si>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</si>
  <si>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</si>
  <si>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</si>
  <si>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</si>
  <si>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</si>
  <si>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</si>
  <si>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</si>
  <si>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</si>
  <si>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</si>
  <si>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</si>
  <si>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</si>
  <si>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</si>
  <si>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</si>
  <si>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</si>
  <si>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</si>
  <si>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</si>
  <si>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</si>
  <si>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</si>
  <si>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</si>
  <si>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</si>
  <si>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</si>
  <si>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</si>
  <si>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</si>
  <si>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</si>
  <si>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</si>
  <si>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</si>
  <si>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</si>
  <si>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</si>
  <si>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</si>
  <si>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</si>
  <si>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</si>
  <si>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</si>
  <si>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</si>
  <si>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</si>
  <si>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</si>
  <si>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</si>
  <si>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</si>
  <si>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</si>
  <si>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</si>
  <si>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</si>
  <si>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</si>
  <si>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</si>
  <si>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</si>
  <si>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</si>
  <si>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</si>
  <si>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</si>
  <si>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</si>
  <si>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</si>
  <si>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</si>
  <si>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</si>
  <si>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</si>
  <si>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</si>
  <si>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</si>
  <si>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</si>
  <si>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</si>
  <si>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</si>
  <si>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</si>
  <si>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</si>
  <si>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</si>
  <si>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</si>
  <si>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</si>
  <si>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</si>
  <si>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</si>
  <si>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</si>
  <si>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</si>
  <si>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</si>
  <si>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</si>
  <si>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</si>
  <si>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</si>
  <si>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</si>
  <si>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</si>
  <si>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</si>
  <si>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</si>
  <si>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</si>
  <si>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</si>
  <si>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</si>
  <si>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</si>
  <si>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</si>
  <si>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</si>
  <si>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</si>
  <si>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</si>
  <si>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</si>
  <si>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</si>
  <si>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</si>
  <si>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</si>
  <si>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</si>
  <si>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</si>
  <si>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</si>
  <si>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</si>
  <si>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</si>
  <si>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</si>
  <si>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</si>
  <si>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</si>
  <si>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</si>
  <si>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</si>
  <si>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</si>
  <si>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</si>
  <si>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</si>
  <si>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</si>
  <si>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</si>
  <si>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</si>
  <si>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</si>
  <si>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</si>
  <si>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</si>
  <si>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</si>
  <si>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</si>
  <si>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</si>
  <si>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</si>
  <si>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</si>
  <si>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</si>
  <si>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</si>
  <si>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</si>
  <si>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</si>
  <si>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</si>
  <si>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</si>
  <si>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</si>
  <si>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</si>
  <si>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</si>
  <si>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</si>
  <si>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</si>
  <si>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</si>
  <si>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</si>
  <si>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</si>
  <si>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</si>
  <si>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</si>
  <si>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</si>
  <si>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</si>
  <si>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</si>
  <si>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</si>
  <si>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</si>
  <si>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</si>
  <si>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</si>
  <si>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</si>
  <si>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</si>
  <si>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</si>
  <si>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</si>
  <si>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</si>
  <si>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</si>
  <si>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</si>
  <si>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</si>
  <si>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</si>
  <si>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</si>
  <si>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</si>
  <si>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</si>
  <si>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</si>
  <si>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</si>
  <si>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</si>
  <si>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</si>
  <si>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</si>
  <si>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</si>
  <si>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</si>
  <si>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</si>
  <si>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</si>
  <si>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</si>
  <si>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</si>
  <si>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</si>
  <si>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</si>
  <si>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</si>
  <si>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</si>
  <si>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</si>
  <si>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</si>
  <si>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</si>
  <si>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</si>
  <si>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</si>
  <si>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</si>
  <si>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</si>
  <si>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</si>
  <si>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</si>
  <si>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</si>
  <si>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</si>
  <si>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</si>
  <si>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</si>
  <si>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</si>
  <si>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</si>
  <si>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</si>
  <si>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</si>
  <si>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</si>
  <si>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</si>
  <si>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</si>
  <si>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</si>
  <si>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</si>
  <si>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</si>
  <si>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</si>
  <si>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</si>
  <si>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</si>
  <si>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</si>
  <si>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</si>
  <si>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</si>
  <si>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長野県長和町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</si>
  <si>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</si>
  <si>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</si>
  <si>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</si>
  <si>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</si>
  <si>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</si>
  <si>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</si>
  <si>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</si>
  <si>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</si>
  <si>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</si>
  <si>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</si>
  <si>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</si>
  <si>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</si>
  <si>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</si>
  <si>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</si>
  <si>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</si>
  <si>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</si>
  <si>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</si>
  <si>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</si>
  <si>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</si>
  <si>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</si>
  <si>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</si>
  <si>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</si>
  <si>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</si>
  <si>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</si>
  <si>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</si>
  <si>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</si>
  <si>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</si>
  <si>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</si>
  <si>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</si>
  <si>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</si>
  <si>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</si>
  <si>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</si>
  <si>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</si>
  <si>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</si>
  <si>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</si>
  <si>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</si>
  <si>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</si>
  <si>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</si>
  <si>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</si>
  <si>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</si>
  <si>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</si>
  <si>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</si>
  <si>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</si>
  <si>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</si>
  <si>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</si>
  <si>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</si>
  <si>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</si>
  <si>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</si>
  <si>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</si>
  <si>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</si>
  <si>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</si>
  <si>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</si>
  <si>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</si>
  <si>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</si>
  <si>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</si>
  <si>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</si>
  <si>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</si>
  <si>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</si>
  <si>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</si>
  <si>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</si>
  <si>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</si>
  <si>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</si>
  <si>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</si>
  <si>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</si>
  <si>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</si>
  <si>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</si>
  <si>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</si>
  <si>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</si>
  <si>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</si>
  <si>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</si>
  <si>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</si>
  <si>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</si>
  <si>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</si>
  <si>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</si>
  <si>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</si>
  <si>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</si>
  <si>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</si>
  <si>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</si>
  <si>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</si>
  <si>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</si>
  <si>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</si>
  <si>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</si>
  <si>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</si>
  <si>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</si>
  <si>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</si>
  <si>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</si>
  <si>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</si>
  <si>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</si>
  <si>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</si>
  <si>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</si>
  <si>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</si>
  <si>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</si>
  <si>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</si>
  <si>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</si>
  <si>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</si>
  <si>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</si>
  <si>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</si>
  <si>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</si>
  <si>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</si>
  <si>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</si>
  <si>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</si>
  <si>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</si>
  <si>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</si>
  <si>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</si>
  <si>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</si>
  <si>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</si>
  <si>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</si>
  <si>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</si>
  <si>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</si>
  <si>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</si>
  <si>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</si>
  <si>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</si>
  <si>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</si>
  <si>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</si>
  <si>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</si>
  <si>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</si>
  <si>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</si>
  <si>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</si>
  <si>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</si>
  <si>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</si>
  <si>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</si>
  <si>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</si>
  <si>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</si>
  <si>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</si>
  <si>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</si>
  <si>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</si>
  <si>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</si>
  <si>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</si>
  <si>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</si>
  <si>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</si>
  <si>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</si>
  <si>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</si>
  <si>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</si>
  <si>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</si>
  <si>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</si>
  <si>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</si>
  <si>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</si>
  <si>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</si>
  <si>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</si>
  <si>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</si>
  <si>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</si>
  <si>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</si>
  <si>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</si>
  <si>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</si>
  <si>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</si>
  <si>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</si>
  <si>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</si>
  <si>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</si>
  <si>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</si>
  <si>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</si>
  <si>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</si>
  <si>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</si>
  <si>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</si>
  <si>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長野県長和町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</si>
  <si>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</si>
  <si>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</si>
  <si>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</si>
  <si>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</si>
  <si>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</si>
  <si>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</si>
  <si>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</si>
  <si>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</si>
  <si>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</si>
  <si>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</si>
  <si>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</si>
  <si>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</si>
  <si>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</si>
  <si>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</si>
  <si>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</si>
  <si>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</si>
  <si>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</si>
  <si>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</si>
  <si>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</si>
  <si>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</si>
  <si>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長和町同和地区住宅新築資金等貸付特別会計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</si>
  <si>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</si>
  <si>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</si>
  <si>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</si>
  <si>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</si>
  <si>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</si>
  <si>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</si>
  <si>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</si>
  <si>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</si>
  <si>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</si>
  <si>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</si>
  <si>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</si>
  <si>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</si>
  <si>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</si>
  <si>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</si>
  <si>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長和町国民健康保険特別会計</t>
    <phoneticPr fontId="5"/>
  </si>
  <si>
    <t>長和町国民健康保険歯科診療所特別会計</t>
    <phoneticPr fontId="5"/>
  </si>
  <si>
    <t>長和町後期高齢者医療特別会計</t>
    <phoneticPr fontId="5"/>
  </si>
  <si>
    <t>長和町介護保険特別会計</t>
    <phoneticPr fontId="5"/>
  </si>
  <si>
    <t>長和町上水道事業会計</t>
    <phoneticPr fontId="5"/>
  </si>
  <si>
    <t>法適用企業</t>
    <phoneticPr fontId="5"/>
  </si>
  <si>
    <t>長和町特定環境保全公共下水道事業特別会計</t>
    <phoneticPr fontId="5"/>
  </si>
  <si>
    <t>法適用企業</t>
    <phoneticPr fontId="5"/>
  </si>
  <si>
    <t>長和町簡易排水施設特別会計</t>
    <phoneticPr fontId="5"/>
  </si>
  <si>
    <t>長和町観光施設事業特別会計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</si>
  <si>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</si>
  <si>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</si>
  <si>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</si>
  <si>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</si>
  <si>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</si>
  <si>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</si>
  <si>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</si>
  <si>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</si>
  <si>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</si>
  <si>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</si>
  <si>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</si>
  <si>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</si>
  <si>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</si>
  <si>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</si>
  <si>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</si>
  <si>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</si>
  <si>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</si>
  <si>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</si>
  <si>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</si>
  <si>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</si>
  <si>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</si>
  <si>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</si>
  <si>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</si>
  <si>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</si>
  <si>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</si>
  <si>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</si>
  <si>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</si>
  <si>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</si>
  <si>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</si>
  <si>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</si>
  <si>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</si>
  <si>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</si>
  <si>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</si>
  <si>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</si>
  <si>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</si>
  <si>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</si>
  <si>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</si>
  <si>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</si>
  <si>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</si>
  <si>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</si>
  <si>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</si>
  <si>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</si>
  <si>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</si>
  <si>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</si>
  <si>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</si>
  <si>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</si>
  <si>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</si>
  <si>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</si>
  <si>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</si>
  <si>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</si>
  <si>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</si>
  <si>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</si>
  <si>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</si>
  <si>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</si>
  <si>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</si>
  <si>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</si>
  <si>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</si>
  <si>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</si>
  <si>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</si>
  <si>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</si>
  <si>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</si>
  <si>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</si>
  <si>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</si>
  <si>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</si>
  <si>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</si>
  <si>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長和町特定環境保全公共下水道事業特別会計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</si>
  <si>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</si>
  <si>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</si>
  <si>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長和町上水道事業会計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</si>
  <si>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</si>
  <si>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長和町簡易排水施設特別会計</t>
    <phoneticPr fontId="5"/>
  </si>
  <si>
    <t>(Ｆ)</t>
    <phoneticPr fontId="5"/>
  </si>
  <si>
    <t>長和町介護保険特別会計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</si>
  <si>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</si>
  <si>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</si>
  <si>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</si>
  <si>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</si>
  <si>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</si>
  <si>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</si>
  <si>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</si>
  <si>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</si>
  <si>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</si>
  <si>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</si>
  <si>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</si>
  <si>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</si>
  <si>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</si>
  <si>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</si>
  <si>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</si>
  <si>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</si>
  <si>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</si>
  <si>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</si>
  <si>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</si>
  <si>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</si>
  <si>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</si>
  <si>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</si>
  <si>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</si>
  <si>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</si>
  <si>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</si>
  <si>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</si>
  <si>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</si>
  <si>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</si>
  <si>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</si>
  <si>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</si>
  <si>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</si>
  <si>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</si>
  <si>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</si>
  <si>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</si>
  <si>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</si>
  <si>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</si>
  <si>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</si>
  <si>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</si>
  <si>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</si>
  <si>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</si>
  <si>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</si>
  <si>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</si>
  <si>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</si>
  <si>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</si>
  <si>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</si>
  <si>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</si>
  <si>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</si>
  <si>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</si>
  <si>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</si>
  <si>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</si>
  <si>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</si>
  <si>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</si>
  <si>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</si>
  <si>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</si>
  <si>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</si>
  <si>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</si>
  <si>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</si>
  <si>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</si>
  <si>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</si>
  <si>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</si>
  <si>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</si>
  <si>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</si>
  <si>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</si>
  <si>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</si>
  <si>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</si>
  <si>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</si>
  <si>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</si>
  <si>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</si>
  <si>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</si>
  <si>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</si>
  <si>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</si>
  <si>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</si>
  <si>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</si>
  <si>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</si>
  <si>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</si>
  <si>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</si>
  <si>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</si>
  <si>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</si>
  <si>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</si>
  <si>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</si>
  <si>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</si>
  <si>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</si>
  <si>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</si>
  <si>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</si>
  <si>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7.48</t>
  </si>
  <si>
    <t>▲ 12.16</t>
  </si>
  <si>
    <t>▲ 6.72</t>
  </si>
  <si>
    <t>▲ 10.42</t>
  </si>
  <si>
    <t>▲ 11.30</t>
  </si>
  <si>
    <t>長和町上水道事業会計</t>
  </si>
  <si>
    <t>一般会計</t>
  </si>
  <si>
    <t>長和町特定環境保全公共下水道事業特別会計</t>
  </si>
  <si>
    <t>長和町国民健康保険特別会計</t>
  </si>
  <si>
    <t>長和町介護保険特別会計</t>
  </si>
  <si>
    <t>長和町観光施設事業特別会計</t>
  </si>
  <si>
    <t>長和町簡易排水施設特別会計</t>
  </si>
  <si>
    <t>長和町同和地区住宅新築資金等貸付特別会計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</si>
  <si>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</si>
  <si>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</si>
  <si>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</si>
  <si>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</si>
  <si>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</si>
  <si>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</si>
  <si>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</si>
  <si>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</si>
  <si>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上田地域広域連合一般会計</t>
  </si>
  <si>
    <t>上田地域広域連合ふるさと基金特別会計</t>
  </si>
  <si>
    <t>上田地域広域連合介護保険特別会計</t>
  </si>
  <si>
    <t>上田地域広域連合消防特別会計</t>
  </si>
  <si>
    <t>依田窪医療福祉事務組合依田窪病院事業特別会計</t>
  </si>
  <si>
    <t>依田窪医療福祉事務組合依田窪老人保健施設特別会計</t>
  </si>
  <si>
    <t>依田窪医療福祉事務組合依田窪病院病院訪問看護ステーション特別会計</t>
  </si>
  <si>
    <t>上田市長和町中学校組合一般会計</t>
  </si>
  <si>
    <t>長野県市町村自治振興組合一般会計</t>
  </si>
  <si>
    <t>長野県後期高齢者医療広域連合一般会計</t>
  </si>
  <si>
    <t>長野県後期高齢者医療広域連合後期高齢者医療特別会計</t>
  </si>
  <si>
    <t>長野県市町村総合事務組合一般会計</t>
  </si>
  <si>
    <t>長野県市町村総合事務組合非常勤職員公務災害補償特別会計</t>
  </si>
  <si>
    <t>東北信地区交通災害共済組合普通会計</t>
  </si>
  <si>
    <t>長野県地方税滞納整理機構一般会計</t>
  </si>
  <si>
    <t>長和町振興公社</t>
  </si>
  <si>
    <t>長和町土地開発公社</t>
  </si>
  <si>
    <t>長門牧場</t>
  </si>
  <si>
    <t>-</t>
    <phoneticPr fontId="2"/>
  </si>
  <si>
    <t>新町一体感醸成基金</t>
    <rPh sb="0" eb="2">
      <t>シンマチ</t>
    </rPh>
    <rPh sb="2" eb="5">
      <t>イッタイカン</t>
    </rPh>
    <rPh sb="5" eb="7">
      <t>ジョウセイ</t>
    </rPh>
    <rPh sb="7" eb="9">
      <t>キキン</t>
    </rPh>
    <phoneticPr fontId="2"/>
  </si>
  <si>
    <t>健康診断機器購入基金</t>
    <rPh sb="0" eb="2">
      <t>ケンコウ</t>
    </rPh>
    <rPh sb="2" eb="4">
      <t>シンダン</t>
    </rPh>
    <rPh sb="4" eb="6">
      <t>キキ</t>
    </rPh>
    <rPh sb="6" eb="8">
      <t>コウニュウ</t>
    </rPh>
    <rPh sb="8" eb="10">
      <t>キキン</t>
    </rPh>
    <phoneticPr fontId="2"/>
  </si>
  <si>
    <t>公共施設整備基金</t>
    <phoneticPr fontId="2"/>
  </si>
  <si>
    <t>ふるさと納税基金</t>
    <phoneticPr fontId="2"/>
  </si>
  <si>
    <t>-</t>
    <phoneticPr fontId="2"/>
  </si>
  <si>
    <t>下排水整備基金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</si>
  <si>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</si>
  <si>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</si>
  <si>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</si>
  <si>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</si>
  <si>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</si>
  <si>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</si>
  <si>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</si>
  <si>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</si>
  <si>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</si>
  <si>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</si>
  <si>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実質公債費率及び将来負担比率は類似団体よりも高い値である。
今後も財政調整基金等の取り崩し等により充当可能財源が減少することが見込まれることから、大型事業は事業内容を精査し、地方債の新規借入を抑制し、実質公債比率の低減に努める。</t>
    <phoneticPr fontId="5"/>
  </si>
  <si>
    <t>将来負担額は充当可能基金の取り崩しや基準財政需要額算入見込額の減少による充当可能財源の減少、債務負担行為による支出予定額の増加によるものである。
有形固定資産減価償却率も同様の傾向にあり、将来的に公共施設等総合管理計画や施設毎の個別施設計画等に基づいて老朽化対策に取り組む必要があるが、町の長期計画に加え、財源確保や負債の償還がピークとなる時期と重複しないよう検討を図り、計画的に整備を進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</si>
</sst>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3560-40F5-9FA6-5B9D677845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88621</c:v>
                </c:pt>
                <c:pt idx="1">
                  <c:v>180556</c:v>
                </c:pt>
                <c:pt idx="2">
                  <c:v>95953</c:v>
                </c:pt>
                <c:pt idx="3">
                  <c:v>177184</c:v>
                </c:pt>
                <c:pt idx="4">
                  <c:v>123372</c:v>
                </c:pt>
              </c:numCache>
            </c:numRef>
          </c:val>
          <c:smooth val="0"/>
          <c:extLst>
            <c:ext xmlns:c16="http://schemas.microsoft.com/office/drawing/2014/chart" uri="{C3380CC4-5D6E-409C-BE32-E72D297353CC}">
              <c16:uniqueId val="{00000001-3560-40F5-9FA6-5B9D677845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5.63</c:v>
                </c:pt>
                <c:pt idx="1">
                  <c:v>2.12</c:v>
                </c:pt>
                <c:pt idx="2">
                  <c:v>2.86</c:v>
                </c:pt>
                <c:pt idx="3">
                  <c:v>4.4400000000000004</c:v>
                </c:pt>
                <c:pt idx="4">
                  <c:v>5.28</c:v>
                </c:pt>
              </c:numCache>
            </c:numRef>
          </c:val>
          <c:extLst>
            <c:ext xmlns:c16="http://schemas.microsoft.com/office/drawing/2014/chart" uri="{C3380CC4-5D6E-409C-BE32-E72D297353CC}">
              <c16:uniqueId val="{00000000-A820-46F2-B260-2EA8DEB195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74.03</c:v>
                </c:pt>
                <c:pt idx="1">
                  <c:v>70.959999999999994</c:v>
                </c:pt>
                <c:pt idx="2">
                  <c:v>65.19</c:v>
                </c:pt>
                <c:pt idx="3">
                  <c:v>54.5</c:v>
                </c:pt>
                <c:pt idx="4">
                  <c:v>43.18</c:v>
                </c:pt>
              </c:numCache>
            </c:numRef>
          </c:val>
          <c:extLst>
            <c:ext xmlns:c16="http://schemas.microsoft.com/office/drawing/2014/chart" uri="{C3380CC4-5D6E-409C-BE32-E72D297353CC}">
              <c16:uniqueId val="{00000001-A820-46F2-B260-2EA8DEB195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-7.48</c:v>
                </c:pt>
                <c:pt idx="1">
                  <c:v>-12.16</c:v>
                </c:pt>
                <c:pt idx="2">
                  <c:v>-6.72</c:v>
                </c:pt>
                <c:pt idx="3">
                  <c:v>-10.42</c:v>
                </c:pt>
                <c:pt idx="4">
                  <c:v>-11.3</c:v>
                </c:pt>
              </c:numCache>
            </c:numRef>
          </c:val>
          <c:smooth val="0"/>
          <c:extLst>
            <c:ext xmlns:c16="http://schemas.microsoft.com/office/drawing/2014/chart" uri="{C3380CC4-5D6E-409C-BE32-E72D297353CC}">
              <c16:uniqueId val="{00000002-A820-46F2-B260-2EA8DEB195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c:v>
                </c:pt>
                <c:pt idx="4">
                  <c:v>#N/A</c:v>
                </c:pt>
                <c:pt idx="5">
                  <c:v>0</c:v>
                </c:pt>
                <c:pt idx="6">
                  <c:v>#N/A</c:v>
                </c:pt>
                <c:pt idx="7">
                  <c:v>0.25</c:v>
                </c:pt>
                <c:pt idx="8">
                  <c:v>#N/A</c:v>
                </c:pt>
                <c:pt idx="9">
                  <c:v>0</c:v>
                </c:pt>
              </c:numCache>
            </c:numRef>
          </c:val>
          <c:extLst>
            <c:ext xmlns:c16="http://schemas.microsoft.com/office/drawing/2014/chart" uri="{C3380CC4-5D6E-409C-BE32-E72D297353CC}">
              <c16:uniqueId val="{00000000-076F-452B-B442-C235CD474E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6F-452B-B442-C235CD474EB2}"/>
            </c:ext>
          </c:extLst>
        </c:ser>
        <c:ser>
          <c:idx val="2"/>
          <c:order val="2"/>
          <c:tx>
            <c:strRef>
              <c:f>データシート!$A$29</c:f>
              <c:strCache>
                <c:ptCount val="1"/>
                <c:pt idx="0">
                  <c:v>長和町同和地区住宅新築資金等貸付特別会計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0.13</c:v>
                </c:pt>
                <c:pt idx="2">
                  <c:v>#N/A</c:v>
                </c:pt>
                <c:pt idx="3">
                  <c:v>0.14000000000000001</c:v>
                </c:pt>
                <c:pt idx="4">
                  <c:v>#N/A</c:v>
                </c:pt>
                <c:pt idx="5">
                  <c:v>0.14000000000000001</c:v>
                </c:pt>
                <c:pt idx="6">
                  <c:v>#N/A</c:v>
                </c:pt>
                <c:pt idx="7">
                  <c:v>0.15</c:v>
                </c:pt>
                <c:pt idx="8">
                  <c:v>#N/A</c:v>
                </c:pt>
                <c:pt idx="9">
                  <c:v>0.15</c:v>
                </c:pt>
              </c:numCache>
            </c:numRef>
          </c:val>
          <c:extLst>
            <c:ext xmlns:c16="http://schemas.microsoft.com/office/drawing/2014/chart" uri="{C3380CC4-5D6E-409C-BE32-E72D297353CC}">
              <c16:uniqueId val="{00000002-076F-452B-B442-C235CD474EB2}"/>
            </c:ext>
          </c:extLst>
        </c:ser>
        <c:ser>
          <c:idx val="3"/>
          <c:order val="3"/>
          <c:tx>
            <c:strRef>
              <c:f>データシート!$A$30</c:f>
              <c:strCache>
                <c:ptCount val="1"/>
                <c:pt idx="0">
                  <c:v>長和町簡易排水施設特別会計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0.14000000000000001</c:v>
                </c:pt>
                <c:pt idx="2">
                  <c:v>#N/A</c:v>
                </c:pt>
                <c:pt idx="3">
                  <c:v>0.19</c:v>
                </c:pt>
                <c:pt idx="4">
                  <c:v>#N/A</c:v>
                </c:pt>
                <c:pt idx="5">
                  <c:v>0.21</c:v>
                </c:pt>
                <c:pt idx="6">
                  <c:v>#N/A</c:v>
                </c:pt>
                <c:pt idx="7">
                  <c:v>0.33</c:v>
                </c:pt>
                <c:pt idx="8">
                  <c:v>#N/A</c:v>
                </c:pt>
                <c:pt idx="9">
                  <c:v>0.4</c:v>
                </c:pt>
              </c:numCache>
            </c:numRef>
          </c:val>
          <c:extLst>
            <c:ext xmlns:c16="http://schemas.microsoft.com/office/drawing/2014/chart" uri="{C3380CC4-5D6E-409C-BE32-E72D297353CC}">
              <c16:uniqueId val="{00000003-076F-452B-B442-C235CD474EB2}"/>
            </c:ext>
          </c:extLst>
        </c:ser>
        <c:ser>
          <c:idx val="4"/>
          <c:order val="4"/>
          <c:tx>
            <c:strRef>
              <c:f>データシート!$A$31</c:f>
              <c:strCache>
                <c:ptCount val="1"/>
                <c:pt idx="0">
                  <c:v>長和町観光施設事業特別会計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0.44</c:v>
                </c:pt>
                <c:pt idx="4">
                  <c:v>#N/A</c:v>
                </c:pt>
                <c:pt idx="5">
                  <c:v>0.39</c:v>
                </c:pt>
                <c:pt idx="6">
                  <c:v>#N/A</c:v>
                </c:pt>
                <c:pt idx="7">
                  <c:v>0.44</c:v>
                </c:pt>
                <c:pt idx="8">
                  <c:v>#N/A</c:v>
                </c:pt>
                <c:pt idx="9">
                  <c:v>0.49</c:v>
                </c:pt>
              </c:numCache>
            </c:numRef>
          </c:val>
          <c:extLst>
            <c:ext xmlns:c16="http://schemas.microsoft.com/office/drawing/2014/chart" uri="{C3380CC4-5D6E-409C-BE32-E72D297353CC}">
              <c16:uniqueId val="{00000004-076F-452B-B442-C235CD474EB2}"/>
            </c:ext>
          </c:extLst>
        </c:ser>
        <c:ser>
          <c:idx val="5"/>
          <c:order val="5"/>
          <c:tx>
            <c:strRef>
              <c:f>データシート!$A$32</c:f>
              <c:strCache>
                <c:ptCount val="1"/>
                <c:pt idx="0">
                  <c:v>長和町介護保険特別会計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0.01</c:v>
                </c:pt>
                <c:pt idx="4">
                  <c:v>#N/A</c:v>
                </c:pt>
                <c:pt idx="5">
                  <c:v>0.22</c:v>
                </c:pt>
                <c:pt idx="6">
                  <c:v>#N/A</c:v>
                </c:pt>
                <c:pt idx="7">
                  <c:v>0</c:v>
                </c:pt>
                <c:pt idx="8">
                  <c:v>#N/A</c:v>
                </c:pt>
                <c:pt idx="9">
                  <c:v>0.53</c:v>
                </c:pt>
              </c:numCache>
            </c:numRef>
          </c:val>
          <c:extLst>
            <c:ext xmlns:c16="http://schemas.microsoft.com/office/drawing/2014/chart" uri="{C3380CC4-5D6E-409C-BE32-E72D297353CC}">
              <c16:uniqueId val="{00000005-076F-452B-B442-C235CD474EB2}"/>
            </c:ext>
          </c:extLst>
        </c:ser>
        <c:ser>
          <c:idx val="6"/>
          <c:order val="6"/>
          <c:tx>
            <c:strRef>
              <c:f>データシート!$A$33</c:f>
              <c:strCache>
                <c:ptCount val="1"/>
                <c:pt idx="0">
                  <c:v>長和町国民健康保険特別会計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1.77</c:v>
                </c:pt>
                <c:pt idx="2">
                  <c:v>#N/A</c:v>
                </c:pt>
                <c:pt idx="3">
                  <c:v>1.56</c:v>
                </c:pt>
                <c:pt idx="4">
                  <c:v>#N/A</c:v>
                </c:pt>
                <c:pt idx="5">
                  <c:v>1.47</c:v>
                </c:pt>
                <c:pt idx="6">
                  <c:v>#N/A</c:v>
                </c:pt>
                <c:pt idx="7">
                  <c:v>0.75</c:v>
                </c:pt>
                <c:pt idx="8">
                  <c:v>#N/A</c:v>
                </c:pt>
                <c:pt idx="9">
                  <c:v>0.72</c:v>
                </c:pt>
              </c:numCache>
            </c:numRef>
          </c:val>
          <c:extLst>
            <c:ext xmlns:c16="http://schemas.microsoft.com/office/drawing/2014/chart" uri="{C3380CC4-5D6E-409C-BE32-E72D297353CC}">
              <c16:uniqueId val="{00000006-076F-452B-B442-C235CD474EB2}"/>
            </c:ext>
          </c:extLst>
        </c:ser>
        <c:ser>
          <c:idx val="7"/>
          <c:order val="7"/>
          <c:tx>
            <c:strRef>
              <c:f>データシート!$A$34</c:f>
              <c:strCache>
                <c:ptCount val="1"/>
                <c:pt idx="0">
                  <c:v>長和町特定環境保全公共下水道事業特別会計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0.62</c:v>
                </c:pt>
                <c:pt idx="2">
                  <c:v>#N/A</c:v>
                </c:pt>
                <c:pt idx="3">
                  <c:v>0.75</c:v>
                </c:pt>
                <c:pt idx="4">
                  <c:v>#N/A</c:v>
                </c:pt>
                <c:pt idx="5">
                  <c:v>0.57999999999999996</c:v>
                </c:pt>
                <c:pt idx="6">
                  <c:v>#N/A</c:v>
                </c:pt>
                <c:pt idx="7">
                  <c:v>1.98</c:v>
                </c:pt>
                <c:pt idx="8">
                  <c:v>#N/A</c:v>
                </c:pt>
                <c:pt idx="9">
                  <c:v>2.48</c:v>
                </c:pt>
              </c:numCache>
            </c:numRef>
          </c:val>
          <c:extLst>
            <c:ext xmlns:c16="http://schemas.microsoft.com/office/drawing/2014/chart" uri="{C3380CC4-5D6E-409C-BE32-E72D297353CC}">
              <c16:uniqueId val="{00000007-076F-452B-B442-C235CD474EB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c:v>
                </c:pt>
                <c:pt idx="2">
                  <c:v>#N/A</c:v>
                </c:pt>
                <c:pt idx="3">
                  <c:v>1.98</c:v>
                </c:pt>
                <c:pt idx="4">
                  <c:v>#N/A</c:v>
                </c:pt>
                <c:pt idx="5">
                  <c:v>2.7</c:v>
                </c:pt>
                <c:pt idx="6">
                  <c:v>#N/A</c:v>
                </c:pt>
                <c:pt idx="7">
                  <c:v>4.29</c:v>
                </c:pt>
                <c:pt idx="8">
                  <c:v>#N/A</c:v>
                </c:pt>
                <c:pt idx="9">
                  <c:v>5.13</c:v>
                </c:pt>
              </c:numCache>
            </c:numRef>
          </c:val>
          <c:extLst>
            <c:ext xmlns:c16="http://schemas.microsoft.com/office/drawing/2014/chart" uri="{C3380CC4-5D6E-409C-BE32-E72D297353CC}">
              <c16:uniqueId val="{00000008-076F-452B-B442-C235CD474EB2}"/>
            </c:ext>
          </c:extLst>
        </c:ser>
        <c:ser>
          <c:idx val="9"/>
          <c:order val="9"/>
          <c:tx>
            <c:strRef>
              <c:f>データシート!$A$36</c:f>
              <c:strCache>
                <c:ptCount val="1"/>
                <c:pt idx="0">
                  <c:v>長和町上水道事業会計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2.13</c:v>
                </c:pt>
                <c:pt idx="4">
                  <c:v>#N/A</c:v>
                </c:pt>
                <c:pt idx="5">
                  <c:v>3.6</c:v>
                </c:pt>
                <c:pt idx="6">
                  <c:v>#N/A</c:v>
                </c:pt>
                <c:pt idx="7">
                  <c:v>4.08</c:v>
                </c:pt>
                <c:pt idx="8">
                  <c:v>#N/A</c:v>
                </c:pt>
                <c:pt idx="9">
                  <c:v>5.99</c:v>
                </c:pt>
              </c:numCache>
            </c:numRef>
          </c:val>
          <c:extLst>
            <c:ext xmlns:c16="http://schemas.microsoft.com/office/drawing/2014/chart" uri="{C3380CC4-5D6E-409C-BE32-E72D297353CC}">
              <c16:uniqueId val="{00000009-076F-452B-B442-C235CD474E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843</c:v>
                </c:pt>
                <c:pt idx="5">
                  <c:v>859</c:v>
                </c:pt>
                <c:pt idx="8">
                  <c:v>862</c:v>
                </c:pt>
                <c:pt idx="11">
                  <c:v>842</c:v>
                </c:pt>
                <c:pt idx="14">
                  <c:v>830</c:v>
                </c:pt>
              </c:numCache>
            </c:numRef>
          </c:val>
          <c:extLst>
            <c:ext xmlns:c16="http://schemas.microsoft.com/office/drawing/2014/chart" uri="{C3380CC4-5D6E-409C-BE32-E72D297353CC}">
              <c16:uniqueId val="{00000000-B036-4EB3-ADEF-9347E1ED4A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36-4EB3-ADEF-9347E1ED4A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36-4EB3-ADEF-9347E1ED4A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164</c:v>
                </c:pt>
                <c:pt idx="3">
                  <c:v>154</c:v>
                </c:pt>
                <c:pt idx="6">
                  <c:v>133</c:v>
                </c:pt>
                <c:pt idx="9">
                  <c:v>132</c:v>
                </c:pt>
                <c:pt idx="12">
                  <c:v>129</c:v>
                </c:pt>
              </c:numCache>
            </c:numRef>
          </c:val>
          <c:extLst>
            <c:ext xmlns:c16="http://schemas.microsoft.com/office/drawing/2014/chart" uri="{C3380CC4-5D6E-409C-BE32-E72D297353CC}">
              <c16:uniqueId val="{00000003-B036-4EB3-ADEF-9347E1ED4A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260</c:v>
                </c:pt>
                <c:pt idx="3">
                  <c:v>228</c:v>
                </c:pt>
                <c:pt idx="6">
                  <c:v>244</c:v>
                </c:pt>
                <c:pt idx="9">
                  <c:v>273</c:v>
                </c:pt>
                <c:pt idx="12">
                  <c:v>289</c:v>
                </c:pt>
              </c:numCache>
            </c:numRef>
          </c:val>
          <c:extLst>
            <c:ext xmlns:c16="http://schemas.microsoft.com/office/drawing/2014/chart" uri="{C3380CC4-5D6E-409C-BE32-E72D297353CC}">
              <c16:uniqueId val="{00000004-B036-4EB3-ADEF-9347E1ED4A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36-4EB3-ADEF-9347E1ED4A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36-4EB3-ADEF-9347E1ED4A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734</c:v>
                </c:pt>
                <c:pt idx="3">
                  <c:v>761</c:v>
                </c:pt>
                <c:pt idx="6">
                  <c:v>789</c:v>
                </c:pt>
                <c:pt idx="9">
                  <c:v>779</c:v>
                </c:pt>
                <c:pt idx="12">
                  <c:v>744</c:v>
                </c:pt>
              </c:numCache>
            </c:numRef>
          </c:val>
          <c:extLst>
            <c:ext xmlns:c16="http://schemas.microsoft.com/office/drawing/2014/chart" uri="{C3380CC4-5D6E-409C-BE32-E72D297353CC}">
              <c16:uniqueId val="{00000007-B036-4EB3-ADEF-9347E1ED4A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315</c:v>
                </c:pt>
                <c:pt idx="2">
                  <c:v>#N/A</c:v>
                </c:pt>
                <c:pt idx="3">
                  <c:v>#N/A</c:v>
                </c:pt>
                <c:pt idx="4">
                  <c:v>284</c:v>
                </c:pt>
                <c:pt idx="5">
                  <c:v>#N/A</c:v>
                </c:pt>
                <c:pt idx="6">
                  <c:v>#N/A</c:v>
                </c:pt>
                <c:pt idx="7">
                  <c:v>304</c:v>
                </c:pt>
                <c:pt idx="8">
                  <c:v>#N/A</c:v>
                </c:pt>
                <c:pt idx="9">
                  <c:v>#N/A</c:v>
                </c:pt>
                <c:pt idx="10">
                  <c:v>342</c:v>
                </c:pt>
                <c:pt idx="11">
                  <c:v>#N/A</c:v>
                </c:pt>
                <c:pt idx="12">
                  <c:v>#N/A</c:v>
                </c:pt>
                <c:pt idx="13">
                  <c:v>332</c:v>
                </c:pt>
                <c:pt idx="14">
                  <c:v>#N/A</c:v>
                </c:pt>
              </c:numCache>
            </c:numRef>
          </c:val>
          <c:smooth val="0"/>
          <c:extLst>
            <c:ext xmlns:c16="http://schemas.microsoft.com/office/drawing/2014/chart" uri="{C3380CC4-5D6E-409C-BE32-E72D297353CC}">
              <c16:uniqueId val="{00000008-B036-4EB3-ADEF-9347E1ED4A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8210</c:v>
                </c:pt>
                <c:pt idx="5">
                  <c:v>7759</c:v>
                </c:pt>
                <c:pt idx="8">
                  <c:v>7447</c:v>
                </c:pt>
                <c:pt idx="11">
                  <c:v>7233</c:v>
                </c:pt>
                <c:pt idx="14">
                  <c:v>7300</c:v>
                </c:pt>
              </c:numCache>
            </c:numRef>
          </c:val>
          <c:extLst>
            <c:ext xmlns:c16="http://schemas.microsoft.com/office/drawing/2014/chart" uri="{C3380CC4-5D6E-409C-BE32-E72D297353CC}">
              <c16:uniqueId val="{00000000-4E93-4DFF-B220-F2C9E35484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76</c:v>
                </c:pt>
                <c:pt idx="5">
                  <c:v>360</c:v>
                </c:pt>
                <c:pt idx="8">
                  <c:v>313</c:v>
                </c:pt>
                <c:pt idx="11">
                  <c:v>241</c:v>
                </c:pt>
                <c:pt idx="14">
                  <c:v>178</c:v>
                </c:pt>
              </c:numCache>
            </c:numRef>
          </c:val>
          <c:extLst>
            <c:ext xmlns:c16="http://schemas.microsoft.com/office/drawing/2014/chart" uri="{C3380CC4-5D6E-409C-BE32-E72D297353CC}">
              <c16:uniqueId val="{00000001-4E93-4DFF-B220-F2C9E35484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4172</c:v>
                </c:pt>
                <c:pt idx="5">
                  <c:v>3822</c:v>
                </c:pt>
                <c:pt idx="8">
                  <c:v>3451</c:v>
                </c:pt>
                <c:pt idx="11">
                  <c:v>3065</c:v>
                </c:pt>
                <c:pt idx="14">
                  <c:v>2688</c:v>
                </c:pt>
              </c:numCache>
            </c:numRef>
          </c:val>
          <c:extLst>
            <c:ext xmlns:c16="http://schemas.microsoft.com/office/drawing/2014/chart" uri="{C3380CC4-5D6E-409C-BE32-E72D297353CC}">
              <c16:uniqueId val="{00000002-4E93-4DFF-B220-F2C9E35484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93-4DFF-B220-F2C9E35484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93-4DFF-B220-F2C9E35484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93-4DFF-B220-F2C9E35484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1472</c:v>
                </c:pt>
                <c:pt idx="3">
                  <c:v>1484</c:v>
                </c:pt>
                <c:pt idx="6">
                  <c:v>1408</c:v>
                </c:pt>
                <c:pt idx="9">
                  <c:v>1320</c:v>
                </c:pt>
                <c:pt idx="12">
                  <c:v>1335</c:v>
                </c:pt>
              </c:numCache>
            </c:numRef>
          </c:val>
          <c:extLst>
            <c:ext xmlns:c16="http://schemas.microsoft.com/office/drawing/2014/chart" uri="{C3380CC4-5D6E-409C-BE32-E72D297353CC}">
              <c16:uniqueId val="{00000006-4E93-4DFF-B220-F2C9E35484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1191</c:v>
                </c:pt>
                <c:pt idx="3">
                  <c:v>1116</c:v>
                </c:pt>
                <c:pt idx="6">
                  <c:v>1072</c:v>
                </c:pt>
                <c:pt idx="9">
                  <c:v>1029</c:v>
                </c:pt>
                <c:pt idx="12">
                  <c:v>1019</c:v>
                </c:pt>
              </c:numCache>
            </c:numRef>
          </c:val>
          <c:extLst>
            <c:ext xmlns:c16="http://schemas.microsoft.com/office/drawing/2014/chart" uri="{C3380CC4-5D6E-409C-BE32-E72D297353CC}">
              <c16:uniqueId val="{00000007-4E93-4DFF-B220-F2C9E35484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3506</c:v>
                </c:pt>
                <c:pt idx="3">
                  <c:v>3149</c:v>
                </c:pt>
                <c:pt idx="6">
                  <c:v>3021</c:v>
                </c:pt>
                <c:pt idx="9">
                  <c:v>2501</c:v>
                </c:pt>
                <c:pt idx="12">
                  <c:v>2581</c:v>
                </c:pt>
              </c:numCache>
            </c:numRef>
          </c:val>
          <c:extLst>
            <c:ext xmlns:c16="http://schemas.microsoft.com/office/drawing/2014/chart" uri="{C3380CC4-5D6E-409C-BE32-E72D297353CC}">
              <c16:uniqueId val="{00000008-4E93-4DFF-B220-F2C9E35484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1067</c:v>
                </c:pt>
                <c:pt idx="12">
                  <c:v>819</c:v>
                </c:pt>
              </c:numCache>
            </c:numRef>
          </c:val>
          <c:extLst>
            <c:ext xmlns:c16="http://schemas.microsoft.com/office/drawing/2014/chart" uri="{C3380CC4-5D6E-409C-BE32-E72D297353CC}">
              <c16:uniqueId val="{00000009-4E93-4DFF-B220-F2C9E35484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6820</c:v>
                </c:pt>
                <c:pt idx="3">
                  <c:v>6956</c:v>
                </c:pt>
                <c:pt idx="6">
                  <c:v>6657</c:v>
                </c:pt>
                <c:pt idx="9">
                  <c:v>6648</c:v>
                </c:pt>
                <c:pt idx="12">
                  <c:v>6577</c:v>
                </c:pt>
              </c:numCache>
            </c:numRef>
          </c:val>
          <c:extLst>
            <c:ext xmlns:c16="http://schemas.microsoft.com/office/drawing/2014/chart" uri="{C3380CC4-5D6E-409C-BE32-E72D297353CC}">
              <c16:uniqueId val="{0000000A-4E93-4DFF-B220-F2C9E35484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532</c:v>
                </c:pt>
                <c:pt idx="2">
                  <c:v>#N/A</c:v>
                </c:pt>
                <c:pt idx="3">
                  <c:v>#N/A</c:v>
                </c:pt>
                <c:pt idx="4">
                  <c:v>764</c:v>
                </c:pt>
                <c:pt idx="5">
                  <c:v>#N/A</c:v>
                </c:pt>
                <c:pt idx="6">
                  <c:v>#N/A</c:v>
                </c:pt>
                <c:pt idx="7">
                  <c:v>949</c:v>
                </c:pt>
                <c:pt idx="8">
                  <c:v>#N/A</c:v>
                </c:pt>
                <c:pt idx="9">
                  <c:v>#N/A</c:v>
                </c:pt>
                <c:pt idx="10">
                  <c:v>2027</c:v>
                </c:pt>
                <c:pt idx="11">
                  <c:v>#N/A</c:v>
                </c:pt>
                <c:pt idx="12">
                  <c:v>#N/A</c:v>
                </c:pt>
                <c:pt idx="13">
                  <c:v>2166</c:v>
                </c:pt>
                <c:pt idx="14">
                  <c:v>#N/A</c:v>
                </c:pt>
              </c:numCache>
            </c:numRef>
          </c:val>
          <c:smooth val="0"/>
          <c:extLst>
            <c:ext xmlns:c16="http://schemas.microsoft.com/office/drawing/2014/chart" uri="{C3380CC4-5D6E-409C-BE32-E72D297353CC}">
              <c16:uniqueId val="{0000000B-4E93-4DFF-B220-F2C9E35484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2322</c:v>
                </c:pt>
                <c:pt idx="1">
                  <c:v>1943</c:v>
                </c:pt>
                <c:pt idx="2">
                  <c:v>1591</c:v>
                </c:pt>
              </c:numCache>
            </c:numRef>
          </c:val>
          <c:extLst>
            <c:ext xmlns:c16="http://schemas.microsoft.com/office/drawing/2014/chart" uri="{C3380CC4-5D6E-409C-BE32-E72D297353CC}">
              <c16:uniqueId val="{00000000-7700-4926-A302-17DE2C83B9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353</c:v>
                </c:pt>
                <c:pt idx="1">
                  <c:v>354</c:v>
                </c:pt>
                <c:pt idx="2">
                  <c:v>354</c:v>
                </c:pt>
              </c:numCache>
            </c:numRef>
          </c:val>
          <c:extLst>
            <c:ext xmlns:c16="http://schemas.microsoft.com/office/drawing/2014/chart" uri="{C3380CC4-5D6E-409C-BE32-E72D297353CC}">
              <c16:uniqueId val="{00000001-7700-4926-A302-17DE2C83B9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1382</c:v>
                </c:pt>
                <c:pt idx="1">
                  <c:v>1255</c:v>
                </c:pt>
                <c:pt idx="2">
                  <c:v>1094</c:v>
                </c:pt>
              </c:numCache>
            </c:numRef>
          </c:val>
          <c:extLst>
            <c:ext xmlns:c16="http://schemas.microsoft.com/office/drawing/2014/chart" uri="{C3380CC4-5D6E-409C-BE32-E72D297353CC}">
              <c16:uniqueId val="{00000002-7700-4926-A302-17DE2C83B9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{70A28930-0161-4D64-A723-F8B2AC1E1155}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8A2-4E32-B18E-CA0065590F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{EEB9B191-E9A6-4407-9875-D12864834080}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A2-4E32-B18E-CA0065590F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{8790FC32-1A34-455E-9056-6A8A1689EC14}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A2-4E32-B18E-CA0065590F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{9D91C7E2-2074-4810-848E-6988EC993003}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A2-4E32-B18E-CA0065590F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{874BABE5-0019-471E-8883-E736BD3C2862}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A2-4E32-B18E-CA0065590F5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{91895D99-2E37-487A-A0CC-4C3057B30BF8}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8A2-4E32-B18E-CA0065590F5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{7BE65448-F7E9-47C4-8C62-5A245B2ED8B2}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8A2-4E32-B18E-CA0065590F53}"/>
                </c:ext>
              </c:extLst>
            </c:dLbl>
            <c:dLbl>
              <c:idx val="24"/>
              <c:layout>
                <c:manualLayout>
                  <c:x val="-3.4816686533112505E-2"/>
                  <c:y val="-7.904845028775464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{EBC7A606-DA1C-41E5-9C25-5F2D1B6DB896}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8A2-4E32-B18E-CA0065590F53}"/>
                </c:ext>
              </c:extLst>
            </c:dLbl>
            <c:dLbl>
              <c:idx val="32"/>
              <c:layout>
                <c:manualLayout>
                  <c:x val="-2.9214814767355882E-2"/>
                  <c:y val="-5.042963392397562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{5C85EEA1-CC70-4A1A-A760-BC995D84DF86}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8A2-4E32-B18E-CA0065590F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61.5</c:v>
                </c:pt>
                <c:pt idx="16">
                  <c:v>62.3</c:v>
                </c:pt>
                <c:pt idx="24">
                  <c:v>62.6</c:v>
                </c:pt>
                <c:pt idx="32">
                  <c:v>62.1</c:v>
                </c:pt>
              </c:numCache>
            </c:numRef>
          </c:xVal>
          <c:yVal>
            <c:numRef>
              <c:f>公会計指標分析・財政指標組合せ分析表!$BP$51:$DC$51</c:f>
              <c:numCache>
                <c:formatCode>#,##0.0;"▲ "#,##0.0</c:formatCode>
                <c:ptCount val="40"/>
                <c:pt idx="0">
                  <c:v>18.100000000000001</c:v>
                </c:pt>
                <c:pt idx="8">
                  <c:v>27.2</c:v>
                </c:pt>
                <c:pt idx="16">
                  <c:v>34.4</c:v>
                </c:pt>
                <c:pt idx="24">
                  <c:v>73.3</c:v>
                </c:pt>
                <c:pt idx="32">
                  <c:v>74.8</c:v>
                </c:pt>
              </c:numCache>
            </c:numRef>
          </c:yVal>
          <c:smooth val="0"/>
          <c:extLst>
            <c:ext xmlns:c16="http://schemas.microsoft.com/office/drawing/2014/chart" uri="{C3380CC4-5D6E-409C-BE32-E72D297353CC}">
              <c16:uniqueId val="{00000009-88A2-4E32-B18E-CA0065590F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921488757377832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{97852468-87C2-4872-8EC8-E7866825E7AD}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8A2-4E32-B18E-CA0065590F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{557C0ACD-EF7C-4F74-9386-20E0F402BFEC}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A2-4E32-B18E-CA0065590F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{2E74E6A0-B421-4708-B1A2-7B492DD1C8D4}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A2-4E32-B18E-CA0065590F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{12F967BD-FF41-4610-B518-DCDAE5E19611}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A2-4E32-B18E-CA0065590F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{40EB6010-F509-4CE1-9D6C-BDC4E23361C7}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A2-4E32-B18E-CA0065590F53}"/>
                </c:ext>
              </c:extLst>
            </c:dLbl>
            <c:dLbl>
              <c:idx val="8"/>
              <c:layout>
                <c:manualLayout>
                  <c:x val="-3.50755133653661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{F2C1F598-18F9-4414-A6FF-CD41ABB6C775}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8A2-4E32-B18E-CA0065590F5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{9294B5B4-7A98-4453-B99E-ABFF7E36EB5B}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8A2-4E32-B18E-CA0065590F5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{769E6F98-1C0B-4F54-934B-239E324BD5B9}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8A2-4E32-B18E-CA0065590F5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{8D231BD3-A147-4E14-95AF-B43D6C264B3F}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8A2-4E32-B18E-CA0065590F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8A2-4E32-B18E-CA0065590F53}"/>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{BAF6727D-8185-44BA-8AA1-3A2C82285F85}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6B6-4FC0-8F2D-4D29D32E2E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{B8350359-4DA6-4528-86DD-DD3E104BB28F}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B6-4FC0-8F2D-4D29D32E2E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{32D35D44-4E3F-40B7-B1F9-D7F8683031DC}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B6-4FC0-8F2D-4D29D32E2E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{25553BE3-834D-4BB5-91C0-A23BD33FE3AE}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B6-4FC0-8F2D-4D29D32E2E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{DBCC6382-2CD7-4821-93DD-35C2C80A3BA6}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B6-4FC0-8F2D-4D29D32E2E2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{DE1B354A-BC32-487D-AEA0-0EF36035C496}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6B6-4FC0-8F2D-4D29D32E2E2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{68FACBDD-8C10-4628-A0D3-2DD3AF71D70B}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6B6-4FC0-8F2D-4D29D32E2E2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{30EC9E57-A7BD-49E9-A7BA-FE8EC9A61647}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6B6-4FC0-8F2D-4D29D32E2E2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{3370C7A2-3E13-4BA1-9F59-B2A36CAA70C6}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6B6-4FC0-8F2D-4D29D32E2E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10</c:v>
                </c:pt>
                <c:pt idx="16">
                  <c:v>10.6</c:v>
                </c:pt>
                <c:pt idx="24">
                  <c:v>11.1</c:v>
                </c:pt>
                <c:pt idx="32">
                  <c:v>11.6</c:v>
                </c:pt>
              </c:numCache>
            </c:numRef>
          </c:xVal>
          <c:yVal>
            <c:numRef>
              <c:f>公会計指標分析・財政指標組合せ分析表!$BP$73:$DC$73</c:f>
              <c:numCache>
                <c:formatCode>#,##0.0;"▲ "#,##0.0</c:formatCode>
                <c:ptCount val="40"/>
                <c:pt idx="0">
                  <c:v>18.100000000000001</c:v>
                </c:pt>
                <c:pt idx="8">
                  <c:v>27.2</c:v>
                </c:pt>
                <c:pt idx="16">
                  <c:v>34.4</c:v>
                </c:pt>
                <c:pt idx="24">
                  <c:v>73.3</c:v>
                </c:pt>
                <c:pt idx="32">
                  <c:v>74.8</c:v>
                </c:pt>
              </c:numCache>
            </c:numRef>
          </c:yVal>
          <c:smooth val="0"/>
          <c:extLst>
            <c:ext xmlns:c16="http://schemas.microsoft.com/office/drawing/2014/chart" uri="{C3380CC4-5D6E-409C-BE32-E72D297353CC}">
              <c16:uniqueId val="{00000009-26B6-4FC0-8F2D-4D29D32E2E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94974223249E-2"/>
                  <c:y val="-9.789287947793934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{52EA5088-8502-448A-8376-EA40E87C6F92}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6B6-4FC0-8F2D-4D29D32E2E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{AB259347-C713-4E4A-BC03-6DB05F1342B6}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B6-4FC0-8F2D-4D29D32E2E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{BD93E487-34C1-4BA1-8782-0367E8A9E211}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B6-4FC0-8F2D-4D29D32E2E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{7A1F02E5-B099-4910-BD38-A55B64713EA5}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B6-4FC0-8F2D-4D29D32E2E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{EAA6C159-B6EC-4253-A263-6D2DDADADF84}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B6-4FC0-8F2D-4D29D32E2E26}"/>
                </c:ext>
              </c:extLst>
            </c:dLbl>
            <c:dLbl>
              <c:idx val="8"/>
              <c:layout>
                <c:manualLayout>
                  <c:x val="-2.5298388263998016E-2"/>
                  <c:y val="-6.359925666497934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{A65B7AA4-5EE2-49CA-BAAB-30D1FEC67DA2}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6B6-4FC0-8F2D-4D29D32E2E26}"/>
                </c:ext>
              </c:extLst>
            </c:dLbl>
            <c:dLbl>
              <c:idx val="16"/>
              <c:layout>
                <c:manualLayout>
                  <c:x val="-3.1697991619110633E-2"/>
                  <c:y val="-2.575780512046317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{8FD8FDA9-8EBB-4F3F-AB68-EC4F248791AF}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6B6-4FC0-8F2D-4D29D32E2E2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{AD816953-65FF-45D2-AC3F-8E546364A4F0}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6B6-4FC0-8F2D-4D29D32E2E2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{B9E5C1BB-4CBD-4014-BCDA-BB1FE724A1C1}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6B6-4FC0-8F2D-4D29D32E2E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6B6-4FC0-8F2D-4D29D32E2E26}"/>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元利償還金は、近年の大規模事業により平成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年度以降から公債費の償還が高い水準で推移している。算入公債費等については、事業費補正により基準財政需要額に算入された災害復旧費や各事業の公債費により、前年度と同様の水準で推移している。</a:t>
          </a:r>
        </a:p>
        <a:p>
          <a:r>
            <a:rPr kumimoji="1" lang="ja-JP" altLang="en-US" sz="1400">
              <a:latin typeface="ＭＳ ゴシック" pitchFamily="49" charset="-128"/>
              <a:ea typeface="ＭＳ ゴシック" pitchFamily="49" charset="-128"/>
            </a:rPr>
            <a:t>今後も大規模事業の財源とした公債費の償還が高い水準で推移していくと見込まれる。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公債費については償還と発行抑制により前年度と同様の状況で推移しているが、債務負担行為に基づく支出予定額により将来負担額は高い水準で推移している。</a:t>
          </a:r>
        </a:p>
        <a:p>
          <a:r>
            <a:rPr kumimoji="1" lang="ja-JP" altLang="en-US" sz="1400">
              <a:latin typeface="ＭＳ ゴシック" pitchFamily="49" charset="-128"/>
              <a:ea typeface="ＭＳ ゴシック" pitchFamily="49" charset="-128"/>
            </a:rPr>
            <a:t>基金等の取り崩しによる基金の減少、算入予定割合の減による基準財政需要額算入見込額の減により、充当財源の減少していることから将来負担比率は増加傾向で推移するものと見込まれる。</a:t>
          </a:r>
        </a:p>
        <a:p>
          <a:r>
            <a:rPr kumimoji="1" lang="ja-JP" altLang="en-US" sz="1400">
              <a:latin typeface="ＭＳ ゴシック" pitchFamily="49" charset="-128"/>
              <a:ea typeface="ＭＳ ゴシック" pitchFamily="49" charset="-128"/>
            </a:rPr>
            <a:t>公債費は多額の残高を有している現状と顕著な伸びの抑制を勘案し、計画的な圧縮と予定されている事業の見直しも検討する。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長野県長和町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年の町村合併当時の財政推計での試算よりも多く交付されてきたため、平成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年度までは計画的に積立てを行うことができたが、普通交付税の合併算定替えによる特例措置の適用期限終了に伴う縮減が開始された事による歳入の減少等の影響から、取り崩しを行ない基金総額で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標準財政規模に対する積立金現在高の長野県市町村平均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を下回らないように努める。また、充当可能基金の減少に伴う将来負担比率の増加や基金残高が減少し、急激な財政運営の悪化という事態に陥らないよう留意したたい。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長久保支所修繕事業、ふれいあの湯改修事業、やすらぎの湯改修事業、小学校建物修繕費等に充当。新町一体感醸成基金を依田窪医療福祉事務組合負担金、アートをテーマとした構想事業、敬老祝賀事業、防犯灯新設事業等に充当。ふるさと納税基金については、小学生のヘルメット購入、子育て施策、観光振興事業等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旧町村単位の地域振興及び住民の一体感醸成のための事業への充当として新町一体感醸成基金の取崩しで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百万円の減少、公共施設整備への充当として公共施設整備基金の取崩しで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百万円減少、ふるさと納税については各事業への充当並び積立てとしてにし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町内のケーブルテレビ施設改修工事の財源として有線放送施設改善基金の取崩しで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、各基金へ利子分積立てとして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については、今後も小学生のヘルメット購入、小学生のヘルメット購入、子育て施策、観光振興事業等に充当するため取崩し予定。また合併特例債を活用し積み立てた新町一体感醸成基金については、償還が終了次第、基金条例、新町建設計画に沿って財源として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限終了に伴う縮減が開始された事による歳入の減少、また、高齢化率増加に伴う扶助費の増加、大型事業実施に伴う公債費の増加、また、依田窪医療福祉事務組合、一部事務組合等への負担金や補助金、特別会計への繰出金の増加による一般財源負担額の増額により歳入不足に陥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町税・地方交付税の減収、大規模事業の実施を行うようであれば、財源不足を補填するため今後も基金の取崩しが見込まれるため、極力繰入額を抑えるように努める。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利子分を積立てたことにより、前年度と同様の水準となっている。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今後の公債費の償還に備えて計画的に積立てをしておく予定で、将来的には減少すると見込まれる。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5,887
5,833
183.86
7,729,392
7,400,300
194,649
3,683,470
6,577,332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有形固定資産減価償却率は類似団体と同程度の水準であり、前年度と比較すると減少傾向にある。</a:t>
          </a:r>
        </a:p>
        <a:p>
          <a:r>
            <a:rPr kumimoji="1" lang="ja-JP" altLang="en-US" sz="1100">
              <a:latin typeface="ＭＳ Ｐゴシック" panose="020B0600070205080204" pitchFamily="50" charset="-128"/>
              <a:ea typeface="ＭＳ Ｐゴシック" panose="020B0600070205080204" pitchFamily="50" charset="-128"/>
            </a:rPr>
            <a:t>将来的に老朽化が進み改修が必要な施設が増えていくことから、令和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年度に策定の施設毎の個別施設計画・令和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年度に見直しを進めている公共施設等総合管理計画等に基づいて老朽化対策に取り組む必要がある。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104458</xdr:rowOff>
    </xdr:from>
    <xdr:to>
      <xdr:col>23</xdr:col>
      <xdr:colOff>136525</xdr:colOff>
      <xdr:row>31</xdr:row>
      <xdr:rowOff>34608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127335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7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113453</xdr:rowOff>
    </xdr:from>
    <xdr:to>
      <xdr:col>19</xdr:col>
      <xdr:colOff>187325</xdr:colOff>
      <xdr:row>31</xdr:row>
      <xdr:rowOff>43603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155258</xdr:rowOff>
    </xdr:from>
    <xdr:to>
      <xdr:col>23</xdr:col>
      <xdr:colOff>85725</xdr:colOff>
      <xdr:row>30</xdr:row>
      <xdr:rowOff>164253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6070283"/>
          <a:ext cx="7112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108056</xdr:rowOff>
    </xdr:from>
    <xdr:to>
      <xdr:col>15</xdr:col>
      <xdr:colOff>187325</xdr:colOff>
      <xdr:row>31</xdr:row>
      <xdr:rowOff>38206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158856</xdr:rowOff>
    </xdr:from>
    <xdr:to>
      <xdr:col>19</xdr:col>
      <xdr:colOff>136525</xdr:colOff>
      <xdr:row>30</xdr:row>
      <xdr:rowOff>164253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073881"/>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93663</xdr:rowOff>
    </xdr:from>
    <xdr:to>
      <xdr:col>11</xdr:col>
      <xdr:colOff>187325</xdr:colOff>
      <xdr:row>31</xdr:row>
      <xdr:rowOff>23813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144463</xdr:rowOff>
    </xdr:from>
    <xdr:to>
      <xdr:col>15</xdr:col>
      <xdr:colOff>136525</xdr:colOff>
      <xdr:row>30</xdr:row>
      <xdr:rowOff>158856</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059488"/>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117581</xdr:rowOff>
    </xdr:from>
    <xdr:to>
      <xdr:col>7</xdr:col>
      <xdr:colOff>187325</xdr:colOff>
      <xdr:row>30</xdr:row>
      <xdr:rowOff>47731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8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168381</xdr:rowOff>
    </xdr:from>
    <xdr:to>
      <xdr:col>11</xdr:col>
      <xdr:colOff>136525</xdr:colOff>
      <xdr:row>30</xdr:row>
      <xdr:rowOff>144463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911956"/>
          <a:ext cx="7620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60130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29333</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14940</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64258</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636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年度実施の統合保育園建設事業、町営住宅建設事業、統合簡易水道改良事業、平成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年度実施の新庁舎建設事業等により借入した起債の元金償還開始等に伴って償還のピークとなる時期にあり、高い水準で推移していることが要因であると推測される。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52061</xdr:rowOff>
    </xdr:from>
    <xdr:to>
      <xdr:col>76</xdr:col>
      <xdr:colOff>73025</xdr:colOff>
      <xdr:row>31</xdr:row>
      <xdr:rowOff>153661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1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30488</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1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117602</xdr:rowOff>
    </xdr:from>
    <xdr:to>
      <xdr:col>72</xdr:col>
      <xdr:colOff>123825</xdr:colOff>
      <xdr:row>32</xdr:row>
      <xdr:rowOff>47752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102861</xdr:rowOff>
    </xdr:from>
    <xdr:to>
      <xdr:col>76</xdr:col>
      <xdr:colOff>22225</xdr:colOff>
      <xdr:row>31</xdr:row>
      <xdr:rowOff>168402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189336"/>
          <a:ext cx="711200" cy="6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51136</xdr:rowOff>
    </xdr:from>
    <xdr:to>
      <xdr:col>68</xdr:col>
      <xdr:colOff>123825</xdr:colOff>
      <xdr:row>31</xdr:row>
      <xdr:rowOff>152736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1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101936</xdr:rowOff>
    </xdr:from>
    <xdr:to>
      <xdr:col>72</xdr:col>
      <xdr:colOff>73025</xdr:colOff>
      <xdr:row>31</xdr:row>
      <xdr:rowOff>168402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188411"/>
          <a:ext cx="762000" cy="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81670</xdr:rowOff>
    </xdr:from>
    <xdr:to>
      <xdr:col>64</xdr:col>
      <xdr:colOff>123825</xdr:colOff>
      <xdr:row>32</xdr:row>
      <xdr:rowOff>11820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1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101936</xdr:rowOff>
    </xdr:from>
    <xdr:to>
      <xdr:col>68</xdr:col>
      <xdr:colOff>73025</xdr:colOff>
      <xdr:row>31</xdr:row>
      <xdr:rowOff>132470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6188411"/>
          <a:ext cx="762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51444</xdr:rowOff>
    </xdr:from>
    <xdr:to>
      <xdr:col>60</xdr:col>
      <xdr:colOff>123825</xdr:colOff>
      <xdr:row>31</xdr:row>
      <xdr:rowOff>153044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13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102244</xdr:rowOff>
    </xdr:from>
    <xdr:to>
      <xdr:col>64</xdr:col>
      <xdr:colOff>73025</xdr:colOff>
      <xdr:row>31</xdr:row>
      <xdr:rowOff>132470</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188719"/>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38879</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2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143863</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23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144171</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23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5,887
5,833
183.86
7,729,392
7,400,300
194,649
3,683,470
6,577,332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116857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144780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693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125730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42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74295</xdr:rowOff>
    </xdr:from>
    <xdr:to>
      <xdr:col>15</xdr:col>
      <xdr:colOff>50800</xdr:colOff>
      <xdr:row>37</xdr:row>
      <xdr:rowOff>99060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179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21590</xdr:rowOff>
    </xdr:from>
    <xdr:to>
      <xdr:col>6</xdr:col>
      <xdr:colOff>38100</xdr:colOff>
      <xdr:row>37</xdr:row>
      <xdr:rowOff>123190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72390</xdr:rowOff>
    </xdr:from>
    <xdr:to>
      <xdr:col>10</xdr:col>
      <xdr:colOff>114300</xdr:colOff>
      <xdr:row>37</xdr:row>
      <xdr:rowOff>74295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160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21607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141622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139717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148972</xdr:rowOff>
    </xdr:from>
    <xdr:to>
      <xdr:col>55</xdr:col>
      <xdr:colOff>50800</xdr:colOff>
      <xdr:row>42</xdr:row>
      <xdr:rowOff>79122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1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1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149148</xdr:rowOff>
    </xdr:from>
    <xdr:to>
      <xdr:col>50</xdr:col>
      <xdr:colOff>165100</xdr:colOff>
      <xdr:row>42</xdr:row>
      <xdr:rowOff>79298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1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28322</xdr:rowOff>
    </xdr:from>
    <xdr:to>
      <xdr:col>55</xdr:col>
      <xdr:colOff>0</xdr:colOff>
      <xdr:row>42</xdr:row>
      <xdr:rowOff>28498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229222"/>
          <a:ext cx="8382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149351</xdr:rowOff>
    </xdr:from>
    <xdr:to>
      <xdr:col>46</xdr:col>
      <xdr:colOff>38100</xdr:colOff>
      <xdr:row>42</xdr:row>
      <xdr:rowOff>79501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17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28498</xdr:rowOff>
    </xdr:from>
    <xdr:to>
      <xdr:col>50</xdr:col>
      <xdr:colOff>114300</xdr:colOff>
      <xdr:row>42</xdr:row>
      <xdr:rowOff>28701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229398"/>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149511</xdr:rowOff>
    </xdr:from>
    <xdr:to>
      <xdr:col>41</xdr:col>
      <xdr:colOff>101600</xdr:colOff>
      <xdr:row>42</xdr:row>
      <xdr:rowOff>79661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1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28701</xdr:rowOff>
    </xdr:from>
    <xdr:to>
      <xdr:col>45</xdr:col>
      <xdr:colOff>177800</xdr:colOff>
      <xdr:row>42</xdr:row>
      <xdr:rowOff>28861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229601"/>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149657</xdr:rowOff>
    </xdr:from>
    <xdr:to>
      <xdr:col>36</xdr:col>
      <xdr:colOff>165100</xdr:colOff>
      <xdr:row>42</xdr:row>
      <xdr:rowOff>79807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28861</xdr:rowOff>
    </xdr:from>
    <xdr:to>
      <xdr:col>41</xdr:col>
      <xdr:colOff>50800</xdr:colOff>
      <xdr:row>42</xdr:row>
      <xdr:rowOff>29007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229761"/>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70425</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727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70628</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72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70788</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727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96334</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95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145160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26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1633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44375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156754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208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112667</xdr:rowOff>
    </xdr:from>
    <xdr:to>
      <xdr:col>15</xdr:col>
      <xdr:colOff>50800</xdr:colOff>
      <xdr:row>60</xdr:row>
      <xdr:rowOff>133894</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39966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60234</xdr:rowOff>
    </xdr:from>
    <xdr:to>
      <xdr:col>6</xdr:col>
      <xdr:colOff>38100</xdr:colOff>
      <xdr:row>60</xdr:row>
      <xdr:rowOff>161834</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111034</xdr:rowOff>
    </xdr:from>
    <xdr:to>
      <xdr:col>10</xdr:col>
      <xdr:colOff>114300</xdr:colOff>
      <xdr:row>60</xdr:row>
      <xdr:rowOff>112667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3980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6911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111575</xdr:rowOff>
    </xdr:from>
    <xdr:to>
      <xdr:col>55</xdr:col>
      <xdr:colOff>50800</xdr:colOff>
      <xdr:row>64</xdr:row>
      <xdr:rowOff>41725</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9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26502</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2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111909</xdr:rowOff>
    </xdr:from>
    <xdr:to>
      <xdr:col>50</xdr:col>
      <xdr:colOff>165100</xdr:colOff>
      <xdr:row>64</xdr:row>
      <xdr:rowOff>42059</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9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162375</xdr:rowOff>
    </xdr:from>
    <xdr:to>
      <xdr:col>55</xdr:col>
      <xdr:colOff>0</xdr:colOff>
      <xdr:row>63</xdr:row>
      <xdr:rowOff>162709</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963725"/>
          <a:ext cx="8382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112192</xdr:rowOff>
    </xdr:from>
    <xdr:to>
      <xdr:col>46</xdr:col>
      <xdr:colOff>38100</xdr:colOff>
      <xdr:row>64</xdr:row>
      <xdr:rowOff>42342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91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162709</xdr:rowOff>
    </xdr:from>
    <xdr:to>
      <xdr:col>50</xdr:col>
      <xdr:colOff>114300</xdr:colOff>
      <xdr:row>63</xdr:row>
      <xdr:rowOff>162992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964059"/>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112421</xdr:rowOff>
    </xdr:from>
    <xdr:to>
      <xdr:col>41</xdr:col>
      <xdr:colOff>101600</xdr:colOff>
      <xdr:row>64</xdr:row>
      <xdr:rowOff>42571</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9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162992</xdr:rowOff>
    </xdr:from>
    <xdr:to>
      <xdr:col>45</xdr:col>
      <xdr:colOff>177800</xdr:colOff>
      <xdr:row>63</xdr:row>
      <xdr:rowOff>163221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96434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110426</xdr:rowOff>
    </xdr:from>
    <xdr:to>
      <xdr:col>36</xdr:col>
      <xdr:colOff>165100</xdr:colOff>
      <xdr:row>64</xdr:row>
      <xdr:rowOff>40576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9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161226</xdr:rowOff>
    </xdr:from>
    <xdr:to>
      <xdr:col>41</xdr:col>
      <xdr:colOff>50800</xdr:colOff>
      <xdr:row>63</xdr:row>
      <xdr:rowOff>163221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6972300" y="10962576"/>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33186</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10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33469</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100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33698</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100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31703</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10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168548</xdr:rowOff>
    </xdr:from>
    <xdr:to>
      <xdr:col>24</xdr:col>
      <xdr:colOff>114300</xdr:colOff>
      <xdr:row>82</xdr:row>
      <xdr:rowOff>98698</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19975</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142421</xdr:rowOff>
    </xdr:from>
    <xdr:to>
      <xdr:col>20</xdr:col>
      <xdr:colOff>38100</xdr:colOff>
      <xdr:row>82</xdr:row>
      <xdr:rowOff>72571</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21771</xdr:rowOff>
    </xdr:from>
    <xdr:to>
      <xdr:col>24</xdr:col>
      <xdr:colOff>63500</xdr:colOff>
      <xdr:row>82</xdr:row>
      <xdr:rowOff>47898</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08067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119562</xdr:rowOff>
    </xdr:from>
    <xdr:to>
      <xdr:col>15</xdr:col>
      <xdr:colOff>101600</xdr:colOff>
      <xdr:row>82</xdr:row>
      <xdr:rowOff>49712</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170362</xdr:rowOff>
    </xdr:from>
    <xdr:to>
      <xdr:col>19</xdr:col>
      <xdr:colOff>177800</xdr:colOff>
      <xdr:row>82</xdr:row>
      <xdr:rowOff>21771</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0578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127726</xdr:rowOff>
    </xdr:from>
    <xdr:to>
      <xdr:col>10</xdr:col>
      <xdr:colOff>165100</xdr:colOff>
      <xdr:row>82</xdr:row>
      <xdr:rowOff>57876</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170362</xdr:rowOff>
    </xdr:from>
    <xdr:to>
      <xdr:col>15</xdr:col>
      <xdr:colOff>50800</xdr:colOff>
      <xdr:row>82</xdr:row>
      <xdr:rowOff>7076</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019300" y="140578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82006</xdr:rowOff>
    </xdr:from>
    <xdr:to>
      <xdr:col>6</xdr:col>
      <xdr:colOff>38100</xdr:colOff>
      <xdr:row>84</xdr:row>
      <xdr:rowOff>12156</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7076</xdr:rowOff>
    </xdr:from>
    <xdr:to>
      <xdr:col>10</xdr:col>
      <xdr:colOff>114300</xdr:colOff>
      <xdr:row>83</xdr:row>
      <xdr:rowOff>132806</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1130300" y="14065976"/>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89098</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66239</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74403</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28683</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76454</xdr:rowOff>
    </xdr:from>
    <xdr:to>
      <xdr:col>55</xdr:col>
      <xdr:colOff>50800</xdr:colOff>
      <xdr:row>86</xdr:row>
      <xdr:rowOff>6604</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35831</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43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72797</xdr:rowOff>
    </xdr:from>
    <xdr:to>
      <xdr:col>50</xdr:col>
      <xdr:colOff>165100</xdr:colOff>
      <xdr:row>86</xdr:row>
      <xdr:rowOff>2947</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123597</xdr:rowOff>
    </xdr:from>
    <xdr:to>
      <xdr:col>55</xdr:col>
      <xdr:colOff>0</xdr:colOff>
      <xdr:row>85</xdr:row>
      <xdr:rowOff>127254</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9639300" y="1469684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74625</xdr:rowOff>
    </xdr:from>
    <xdr:to>
      <xdr:col>46</xdr:col>
      <xdr:colOff>38100</xdr:colOff>
      <xdr:row>86</xdr:row>
      <xdr:rowOff>4775</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123597</xdr:rowOff>
    </xdr:from>
    <xdr:to>
      <xdr:col>50</xdr:col>
      <xdr:colOff>114300</xdr:colOff>
      <xdr:row>85</xdr:row>
      <xdr:rowOff>125425</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69684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53411</xdr:rowOff>
    </xdr:from>
    <xdr:to>
      <xdr:col>41</xdr:col>
      <xdr:colOff>101600</xdr:colOff>
      <xdr:row>85</xdr:row>
      <xdr:rowOff>155011</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6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104211</xdr:rowOff>
    </xdr:from>
    <xdr:to>
      <xdr:col>45</xdr:col>
      <xdr:colOff>177800</xdr:colOff>
      <xdr:row>85</xdr:row>
      <xdr:rowOff>125425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861300" y="14677461"/>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111750</xdr:rowOff>
    </xdr:from>
    <xdr:to>
      <xdr:col>36</xdr:col>
      <xdr:colOff>165100</xdr:colOff>
      <xdr:row>84</xdr:row>
      <xdr:rowOff>41900</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3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162550</xdr:rowOff>
    </xdr:from>
    <xdr:to>
      <xdr:col>41</xdr:col>
      <xdr:colOff>50800</xdr:colOff>
      <xdr:row>85</xdr:row>
      <xdr:rowOff>104211</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972300" y="14392900"/>
          <a:ext cx="889000" cy="28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19474</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42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21302</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4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88</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4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58427</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1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20501</xdr:rowOff>
    </xdr:from>
    <xdr:to>
      <xdr:col>85</xdr:col>
      <xdr:colOff>177800</xdr:colOff>
      <xdr:row>37</xdr:row>
      <xdr:rowOff>122101</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43378</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2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71301</xdr:rowOff>
    </xdr:from>
    <xdr:to>
      <xdr:col>85</xdr:col>
      <xdr:colOff>127000</xdr:colOff>
      <xdr:row>38</xdr:row>
      <xdr:rowOff>30480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5481300" y="641495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20683</xdr:rowOff>
    </xdr:from>
    <xdr:to>
      <xdr:col>81</xdr:col>
      <xdr:colOff>50800</xdr:colOff>
      <xdr:row>38</xdr:row>
      <xdr:rowOff>30480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5357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89081</xdr:rowOff>
    </xdr:from>
    <xdr:to>
      <xdr:col>72</xdr:col>
      <xdr:colOff>38100</xdr:colOff>
      <xdr:row>38</xdr:row>
      <xdr:rowOff>19231</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139881</xdr:rowOff>
    </xdr:from>
    <xdr:to>
      <xdr:col>76</xdr:col>
      <xdr:colOff>114300</xdr:colOff>
      <xdr:row>38</xdr:row>
      <xdr:rowOff>20683</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64835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113574</xdr:rowOff>
    </xdr:from>
    <xdr:to>
      <xdr:col>67</xdr:col>
      <xdr:colOff>101600</xdr:colOff>
      <xdr:row>39</xdr:row>
      <xdr:rowOff>43724</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139881</xdr:rowOff>
    </xdr:from>
    <xdr:to>
      <xdr:col>71</xdr:col>
      <xdr:colOff>177800</xdr:colOff>
      <xdr:row>38</xdr:row>
      <xdr:rowOff>164374</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2814300" y="648353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34851</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E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68885</xdr:rowOff>
    </xdr:from>
    <xdr:to>
      <xdr:col>116</xdr:col>
      <xdr:colOff>62864</xdr:colOff>
      <xdr:row>41</xdr:row>
      <xdr:rowOff>126035</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22160864" y="6755435"/>
          <a:ext cx="0" cy="400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129862</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E00-0000D9010000}"/>
            </a:ext>
          </a:extLst>
        </xdr:cNvPr>
        <xdr:cNvSpPr txBox="1"/>
      </xdr:nvSpPr>
      <xdr:spPr>
        <a:xfrm>
          <a:off x="22199600" y="715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126035</xdr:rowOff>
    </xdr:from>
    <xdr:to>
      <xdr:col>116</xdr:col>
      <xdr:colOff>152400</xdr:colOff>
      <xdr:row>41</xdr:row>
      <xdr:rowOff>126035</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715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15562</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E00-0000DB010000}"/>
            </a:ext>
          </a:extLst>
        </xdr:cNvPr>
        <xdr:cNvSpPr txBox="1"/>
      </xdr:nvSpPr>
      <xdr:spPr>
        <a:xfrm>
          <a:off x="22199600" y="653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68885</xdr:rowOff>
    </xdr:from>
    <xdr:to>
      <xdr:col>116</xdr:col>
      <xdr:colOff>152400</xdr:colOff>
      <xdr:row>39</xdr:row>
      <xdr:rowOff>68885</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67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70578</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E00-0000DD010000}"/>
            </a:ext>
          </a:extLst>
        </xdr:cNvPr>
        <xdr:cNvSpPr txBox="1"/>
      </xdr:nvSpPr>
      <xdr:spPr>
        <a:xfrm>
          <a:off x="22199600" y="6928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92151</xdr:rowOff>
    </xdr:from>
    <xdr:to>
      <xdr:col>116</xdr:col>
      <xdr:colOff>114300</xdr:colOff>
      <xdr:row>41</xdr:row>
      <xdr:rowOff>22301</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2110700" y="695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98552</xdr:rowOff>
    </xdr:from>
    <xdr:to>
      <xdr:col>112</xdr:col>
      <xdr:colOff>38100</xdr:colOff>
      <xdr:row>41</xdr:row>
      <xdr:rowOff>28702</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1272500" y="695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111354</xdr:rowOff>
    </xdr:from>
    <xdr:to>
      <xdr:col>107</xdr:col>
      <xdr:colOff>101600</xdr:colOff>
      <xdr:row>41</xdr:row>
      <xdr:rowOff>41504</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0383500" y="696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92151</xdr:rowOff>
    </xdr:from>
    <xdr:to>
      <xdr:col>102</xdr:col>
      <xdr:colOff>165100</xdr:colOff>
      <xdr:row>41</xdr:row>
      <xdr:rowOff>22301</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9494500" y="695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80264</xdr:rowOff>
    </xdr:from>
    <xdr:to>
      <xdr:col>98</xdr:col>
      <xdr:colOff>38100</xdr:colOff>
      <xdr:row>41</xdr:row>
      <xdr:rowOff>10414</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8605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50088</xdr:rowOff>
    </xdr:from>
    <xdr:to>
      <xdr:col>116</xdr:col>
      <xdr:colOff>114300</xdr:colOff>
      <xdr:row>40</xdr:row>
      <xdr:rowOff>151688</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2110700" y="69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72965</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E00-0000E9010000}"/>
            </a:ext>
          </a:extLst>
        </xdr:cNvPr>
        <xdr:cNvSpPr txBox="1"/>
      </xdr:nvSpPr>
      <xdr:spPr>
        <a:xfrm>
          <a:off x="221996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155702</xdr:rowOff>
    </xdr:from>
    <xdr:to>
      <xdr:col>112</xdr:col>
      <xdr:colOff>38100</xdr:colOff>
      <xdr:row>40</xdr:row>
      <xdr:rowOff>85852</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1272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35052</xdr:rowOff>
    </xdr:from>
    <xdr:to>
      <xdr:col>116</xdr:col>
      <xdr:colOff>63500</xdr:colOff>
      <xdr:row>40</xdr:row>
      <xdr:rowOff>100888</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1323300" y="6893052"/>
          <a:ext cx="8382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161189</xdr:rowOff>
    </xdr:from>
    <xdr:to>
      <xdr:col>107</xdr:col>
      <xdr:colOff>101600</xdr:colOff>
      <xdr:row>40</xdr:row>
      <xdr:rowOff>91339</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0383500" y="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35052</xdr:rowOff>
    </xdr:from>
    <xdr:to>
      <xdr:col>111</xdr:col>
      <xdr:colOff>177800</xdr:colOff>
      <xdr:row>40</xdr:row>
      <xdr:rowOff>40539</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0434300" y="689305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165303</xdr:rowOff>
    </xdr:from>
    <xdr:to>
      <xdr:col>102</xdr:col>
      <xdr:colOff>165100</xdr:colOff>
      <xdr:row>40</xdr:row>
      <xdr:rowOff>95453</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9494500" y="68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40539</xdr:rowOff>
    </xdr:from>
    <xdr:to>
      <xdr:col>107</xdr:col>
      <xdr:colOff>50800</xdr:colOff>
      <xdr:row>40</xdr:row>
      <xdr:rowOff>44653</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9545300" y="689853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42774</xdr:rowOff>
    </xdr:from>
    <xdr:to>
      <xdr:col>98</xdr:col>
      <xdr:colOff>38100</xdr:colOff>
      <xdr:row>33</xdr:row>
      <xdr:rowOff>144374</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8605500" y="57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93574</xdr:rowOff>
    </xdr:from>
    <xdr:to>
      <xdr:col>102</xdr:col>
      <xdr:colOff>114300</xdr:colOff>
      <xdr:row>40</xdr:row>
      <xdr:rowOff>44653</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656300" y="5751424"/>
          <a:ext cx="889000" cy="115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19829</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32631</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0199427" y="70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13428</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9310427" y="704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1541</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8421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102379</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107866</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6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111980</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6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160901</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547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145143</xdr:rowOff>
    </xdr:from>
    <xdr:to>
      <xdr:col>85</xdr:col>
      <xdr:colOff>177800</xdr:colOff>
      <xdr:row>63</xdr:row>
      <xdr:rowOff>75293</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123570</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138612</xdr:rowOff>
    </xdr:from>
    <xdr:to>
      <xdr:col>81</xdr:col>
      <xdr:colOff>101600</xdr:colOff>
      <xdr:row>63</xdr:row>
      <xdr:rowOff>68762</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17962</xdr:rowOff>
    </xdr:from>
    <xdr:to>
      <xdr:col>85</xdr:col>
      <xdr:colOff>127000</xdr:colOff>
      <xdr:row>63</xdr:row>
      <xdr:rowOff>24493</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10819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146776</xdr:rowOff>
    </xdr:from>
    <xdr:to>
      <xdr:col>76</xdr:col>
      <xdr:colOff>165100</xdr:colOff>
      <xdr:row>63</xdr:row>
      <xdr:rowOff>76926</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17962</xdr:rowOff>
    </xdr:from>
    <xdr:to>
      <xdr:col>81</xdr:col>
      <xdr:colOff>50800</xdr:colOff>
      <xdr:row>63</xdr:row>
      <xdr:rowOff>26126</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4592300" y="108193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120650</xdr:rowOff>
    </xdr:from>
    <xdr:to>
      <xdr:col>72</xdr:col>
      <xdr:colOff>38100</xdr:colOff>
      <xdr:row>63</xdr:row>
      <xdr:rowOff>50800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0</xdr:rowOff>
    </xdr:from>
    <xdr:to>
      <xdr:col>76</xdr:col>
      <xdr:colOff>114300</xdr:colOff>
      <xdr:row>63</xdr:row>
      <xdr:rowOff>26126</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8013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79828</xdr:rowOff>
    </xdr:from>
    <xdr:to>
      <xdr:col>67</xdr:col>
      <xdr:colOff>101600</xdr:colOff>
      <xdr:row>63</xdr:row>
      <xdr:rowOff>9978</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130628</xdr:rowOff>
    </xdr:from>
    <xdr:to>
      <xdr:col>71</xdr:col>
      <xdr:colOff>177800</xdr:colOff>
      <xdr:row>63</xdr:row>
      <xdr:rowOff>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107605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59889</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68053</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41927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1105</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E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E00-00004D020000}"/>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1" name="【学校施設】&#10;一人当たり面積最大値テキスト">
          <a:extLst>
            <a:ext uri="{FF2B5EF4-FFF2-40B4-BE49-F238E27FC236}">
              <a16:creationId xmlns:a16="http://schemas.microsoft.com/office/drawing/2014/main" id="{00000000-0008-0000-0E00-00004F020000}"/>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E00-000051020000}"/>
            </a:ext>
          </a:extLst>
        </xdr:cNvPr>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55728</xdr:rowOff>
    </xdr:from>
    <xdr:to>
      <xdr:col>116</xdr:col>
      <xdr:colOff>114300</xdr:colOff>
      <xdr:row>63</xdr:row>
      <xdr:rowOff>157328</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21107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15105</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E00-00005D020000}"/>
            </a:ext>
          </a:extLst>
        </xdr:cNvPr>
        <xdr:cNvSpPr txBox="1"/>
      </xdr:nvSpPr>
      <xdr:spPr>
        <a:xfrm>
          <a:off x="22199600" y="1064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117183</xdr:rowOff>
    </xdr:from>
    <xdr:to>
      <xdr:col>112</xdr:col>
      <xdr:colOff>38100</xdr:colOff>
      <xdr:row>64</xdr:row>
      <xdr:rowOff>47333</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1272500" y="109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106528</xdr:rowOff>
    </xdr:from>
    <xdr:to>
      <xdr:col>116</xdr:col>
      <xdr:colOff>63500</xdr:colOff>
      <xdr:row>63</xdr:row>
      <xdr:rowOff>167983</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21323300" y="10907878"/>
          <a:ext cx="8382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118859</xdr:rowOff>
    </xdr:from>
    <xdr:to>
      <xdr:col>107</xdr:col>
      <xdr:colOff>101600</xdr:colOff>
      <xdr:row>64</xdr:row>
      <xdr:rowOff>49009</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0383500" y="109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167983</xdr:rowOff>
    </xdr:from>
    <xdr:to>
      <xdr:col>111</xdr:col>
      <xdr:colOff>177800</xdr:colOff>
      <xdr:row>63</xdr:row>
      <xdr:rowOff>169659</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0434300" y="1096933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120231</xdr:rowOff>
    </xdr:from>
    <xdr:to>
      <xdr:col>102</xdr:col>
      <xdr:colOff>165100</xdr:colOff>
      <xdr:row>64</xdr:row>
      <xdr:rowOff>50381</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9494500" y="1092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169659</xdr:rowOff>
    </xdr:from>
    <xdr:to>
      <xdr:col>107</xdr:col>
      <xdr:colOff>50800</xdr:colOff>
      <xdr:row>63</xdr:row>
      <xdr:rowOff>171031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9545300" y="1097100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2845</xdr:rowOff>
    </xdr:from>
    <xdr:to>
      <xdr:col>98</xdr:col>
      <xdr:colOff>38100</xdr:colOff>
      <xdr:row>62</xdr:row>
      <xdr:rowOff>104445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8605500" y="106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53645</xdr:rowOff>
    </xdr:from>
    <xdr:to>
      <xdr:col>102</xdr:col>
      <xdr:colOff>114300</xdr:colOff>
      <xdr:row>63</xdr:row>
      <xdr:rowOff>171031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656300" y="10683545"/>
          <a:ext cx="889000" cy="28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4" name="n_1aveValue【学校施設】&#10;一人当たり面積">
          <a:extLst>
            <a:ext uri="{FF2B5EF4-FFF2-40B4-BE49-F238E27FC236}">
              <a16:creationId xmlns:a16="http://schemas.microsoft.com/office/drawing/2014/main" id="{00000000-0008-0000-0E00-000066020000}"/>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5" name="n_2aveValue【学校施設】&#10;一人当たり面積">
          <a:extLst>
            <a:ext uri="{FF2B5EF4-FFF2-40B4-BE49-F238E27FC236}">
              <a16:creationId xmlns:a16="http://schemas.microsoft.com/office/drawing/2014/main" id="{00000000-0008-0000-0E00-000067020000}"/>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16" name="n_3aveValue【学校施設】&#10;一人当たり面積">
          <a:extLst>
            <a:ext uri="{FF2B5EF4-FFF2-40B4-BE49-F238E27FC236}">
              <a16:creationId xmlns:a16="http://schemas.microsoft.com/office/drawing/2014/main" id="{00000000-0008-0000-0E00-000068020000}"/>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17" name="n_4aveValue【学校施設】&#10;一人当たり面積">
          <a:extLst>
            <a:ext uri="{FF2B5EF4-FFF2-40B4-BE49-F238E27FC236}">
              <a16:creationId xmlns:a16="http://schemas.microsoft.com/office/drawing/2014/main" id="{00000000-0008-0000-0E00-000069020000}"/>
            </a:ext>
          </a:extLst>
        </xdr:cNvPr>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38460</xdr:rowOff>
    </xdr:from>
    <xdr:ext cx="469744" cy="259045"/>
    <xdr:sp macro="" textlink="">
      <xdr:nvSpPr>
        <xdr:cNvPr id="618" name="n_1mainValue【学校施設】&#10;一人当たり面積">
          <a:extLst>
            <a:ext uri="{FF2B5EF4-FFF2-40B4-BE49-F238E27FC236}">
              <a16:creationId xmlns:a16="http://schemas.microsoft.com/office/drawing/2014/main" id="{00000000-0008-0000-0E00-00006A020000}"/>
            </a:ext>
          </a:extLst>
        </xdr:cNvPr>
        <xdr:cNvSpPr txBox="1"/>
      </xdr:nvSpPr>
      <xdr:spPr>
        <a:xfrm>
          <a:off x="21075727" y="1101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40136</xdr:rowOff>
    </xdr:from>
    <xdr:ext cx="469744" cy="259045"/>
    <xdr:sp macro="" textlink="">
      <xdr:nvSpPr>
        <xdr:cNvPr id="619" name="n_2mainValue【学校施設】&#10;一人当たり面積">
          <a:extLst>
            <a:ext uri="{FF2B5EF4-FFF2-40B4-BE49-F238E27FC236}">
              <a16:creationId xmlns:a16="http://schemas.microsoft.com/office/drawing/2014/main" id="{00000000-0008-0000-0E00-00006B020000}"/>
            </a:ext>
          </a:extLst>
        </xdr:cNvPr>
        <xdr:cNvSpPr txBox="1"/>
      </xdr:nvSpPr>
      <xdr:spPr>
        <a:xfrm>
          <a:off x="20199427" y="1101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41508</xdr:rowOff>
    </xdr:from>
    <xdr:ext cx="469744" cy="259045"/>
    <xdr:sp macro="" textlink="">
      <xdr:nvSpPr>
        <xdr:cNvPr id="620" name="n_3mainValue【学校施設】&#10;一人当たり面積">
          <a:extLst>
            <a:ext uri="{FF2B5EF4-FFF2-40B4-BE49-F238E27FC236}">
              <a16:creationId xmlns:a16="http://schemas.microsoft.com/office/drawing/2014/main" id="{00000000-0008-0000-0E00-00006C020000}"/>
            </a:ext>
          </a:extLst>
        </xdr:cNvPr>
        <xdr:cNvSpPr txBox="1"/>
      </xdr:nvSpPr>
      <xdr:spPr>
        <a:xfrm>
          <a:off x="19310427" y="1101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120972</xdr:rowOff>
    </xdr:from>
    <xdr:ext cx="469744" cy="259045"/>
    <xdr:sp macro="" textlink="">
      <xdr:nvSpPr>
        <xdr:cNvPr id="621" name="n_4mainValue【学校施設】&#10;一人当たり面積">
          <a:extLst>
            <a:ext uri="{FF2B5EF4-FFF2-40B4-BE49-F238E27FC236}">
              <a16:creationId xmlns:a16="http://schemas.microsoft.com/office/drawing/2014/main" id="{00000000-0008-0000-0E00-00006D020000}"/>
            </a:ext>
          </a:extLst>
        </xdr:cNvPr>
        <xdr:cNvSpPr txBox="1"/>
      </xdr:nvSpPr>
      <xdr:spPr>
        <a:xfrm>
          <a:off x="18421427" y="1040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142891</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6268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116857</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6357600"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40639</xdr:rowOff>
    </xdr:from>
    <xdr:to>
      <xdr:col>81</xdr:col>
      <xdr:colOff>101600</xdr:colOff>
      <xdr:row>81</xdr:row>
      <xdr:rowOff>142239</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91439</xdr:rowOff>
    </xdr:from>
    <xdr:to>
      <xdr:col>85</xdr:col>
      <xdr:colOff>127000</xdr:colOff>
      <xdr:row>81</xdr:row>
      <xdr:rowOff>144780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5481300" y="139788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164464</xdr:rowOff>
    </xdr:from>
    <xdr:to>
      <xdr:col>76</xdr:col>
      <xdr:colOff>165100</xdr:colOff>
      <xdr:row>81</xdr:row>
      <xdr:rowOff>94614</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4541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43814</xdr:rowOff>
    </xdr:from>
    <xdr:to>
      <xdr:col>81</xdr:col>
      <xdr:colOff>50800</xdr:colOff>
      <xdr:row>81</xdr:row>
      <xdr:rowOff>91439</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4592300" y="139312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113030</xdr:rowOff>
    </xdr:from>
    <xdr:to>
      <xdr:col>72</xdr:col>
      <xdr:colOff>38100</xdr:colOff>
      <xdr:row>81</xdr:row>
      <xdr:rowOff>43180</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365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163830</xdr:rowOff>
    </xdr:from>
    <xdr:to>
      <xdr:col>76</xdr:col>
      <xdr:colOff>114300</xdr:colOff>
      <xdr:row>81</xdr:row>
      <xdr:rowOff>43814</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3703300" y="138798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61595</xdr:rowOff>
    </xdr:from>
    <xdr:to>
      <xdr:col>67</xdr:col>
      <xdr:colOff>101600</xdr:colOff>
      <xdr:row>80</xdr:row>
      <xdr:rowOff>163195</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763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112395</xdr:rowOff>
    </xdr:from>
    <xdr:to>
      <xdr:col>71</xdr:col>
      <xdr:colOff>177800</xdr:colOff>
      <xdr:row>80</xdr:row>
      <xdr:rowOff>163830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814300" y="13828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66691</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5266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152416</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4389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158766</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111141</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59707</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8272</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a:extLst>
            <a:ext uri="{FF2B5EF4-FFF2-40B4-BE49-F238E27FC236}">
              <a16:creationId xmlns:a16="http://schemas.microsoft.com/office/drawing/2014/main" id="{00000000-0008-0000-0E00-0000B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700" name="【児童館】&#10;一人当たり面積最小値テキスト">
          <a:extLst>
            <a:ext uri="{FF2B5EF4-FFF2-40B4-BE49-F238E27FC236}">
              <a16:creationId xmlns:a16="http://schemas.microsoft.com/office/drawing/2014/main" id="{00000000-0008-0000-0E00-0000BC020000}"/>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2" name="【児童館】&#10;一人当たり面積最大値テキスト">
          <a:extLst>
            <a:ext uri="{FF2B5EF4-FFF2-40B4-BE49-F238E27FC236}">
              <a16:creationId xmlns:a16="http://schemas.microsoft.com/office/drawing/2014/main" id="{00000000-0008-0000-0E00-0000BE020000}"/>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38752</xdr:rowOff>
    </xdr:from>
    <xdr:ext cx="469744" cy="259045"/>
    <xdr:sp macro="" textlink="">
      <xdr:nvSpPr>
        <xdr:cNvPr id="704" name="【児童館】&#10;一人当たり面積平均値テキスト">
          <a:extLst>
            <a:ext uri="{FF2B5EF4-FFF2-40B4-BE49-F238E27FC236}">
              <a16:creationId xmlns:a16="http://schemas.microsoft.com/office/drawing/2014/main" id="{00000000-0008-0000-0E00-0000C0020000}"/>
            </a:ext>
          </a:extLst>
        </xdr:cNvPr>
        <xdr:cNvSpPr txBox="1"/>
      </xdr:nvSpPr>
      <xdr:spPr>
        <a:xfrm>
          <a:off x="22199600" y="1392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61595</xdr:rowOff>
    </xdr:from>
    <xdr:to>
      <xdr:col>116</xdr:col>
      <xdr:colOff>114300</xdr:colOff>
      <xdr:row>83</xdr:row>
      <xdr:rowOff>163195</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22110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40022</xdr:rowOff>
    </xdr:from>
    <xdr:ext cx="469744" cy="259045"/>
    <xdr:sp macro="" textlink="">
      <xdr:nvSpPr>
        <xdr:cNvPr id="716" name="【児童館】&#10;一人当たり面積該当値テキスト">
          <a:extLst>
            <a:ext uri="{FF2B5EF4-FFF2-40B4-BE49-F238E27FC236}">
              <a16:creationId xmlns:a16="http://schemas.microsoft.com/office/drawing/2014/main" id="{00000000-0008-0000-0E00-0000CC020000}"/>
            </a:ext>
          </a:extLst>
        </xdr:cNvPr>
        <xdr:cNvSpPr txBox="1"/>
      </xdr:nvSpPr>
      <xdr:spPr>
        <a:xfrm>
          <a:off x="22199600"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112395</xdr:rowOff>
    </xdr:from>
    <xdr:to>
      <xdr:col>116</xdr:col>
      <xdr:colOff>63500</xdr:colOff>
      <xdr:row>83</xdr:row>
      <xdr:rowOff>118111</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21323300" y="143427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78739</xdr:rowOff>
    </xdr:from>
    <xdr:to>
      <xdr:col>107</xdr:col>
      <xdr:colOff>101600</xdr:colOff>
      <xdr:row>84</xdr:row>
      <xdr:rowOff>8889</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0383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129539</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20434300" y="14348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78739</xdr:rowOff>
    </xdr:from>
    <xdr:to>
      <xdr:col>102</xdr:col>
      <xdr:colOff>165100</xdr:colOff>
      <xdr:row>84</xdr:row>
      <xdr:rowOff>8889</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19494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129539</xdr:rowOff>
    </xdr:from>
    <xdr:to>
      <xdr:col>107</xdr:col>
      <xdr:colOff>50800</xdr:colOff>
      <xdr:row>83</xdr:row>
      <xdr:rowOff>129539</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9545300" y="1435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129539</xdr:rowOff>
    </xdr:from>
    <xdr:to>
      <xdr:col>102</xdr:col>
      <xdr:colOff>114300</xdr:colOff>
      <xdr:row>83</xdr:row>
      <xdr:rowOff>140970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18656300" y="14359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111141</xdr:rowOff>
    </xdr:from>
    <xdr:ext cx="469744" cy="259045"/>
    <xdr:sp macro="" textlink="">
      <xdr:nvSpPr>
        <xdr:cNvPr id="725" name="n_1aveValue【児童館】&#10;一人当たり面積">
          <a:extLst>
            <a:ext uri="{FF2B5EF4-FFF2-40B4-BE49-F238E27FC236}">
              <a16:creationId xmlns:a16="http://schemas.microsoft.com/office/drawing/2014/main" id="{00000000-0008-0000-0E00-0000D5020000}"/>
            </a:ext>
          </a:extLst>
        </xdr:cNvPr>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26" name="n_2aveValue【児童館】&#10;一人当たり面積">
          <a:extLst>
            <a:ext uri="{FF2B5EF4-FFF2-40B4-BE49-F238E27FC236}">
              <a16:creationId xmlns:a16="http://schemas.microsoft.com/office/drawing/2014/main" id="{00000000-0008-0000-0E00-0000D6020000}"/>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727" name="n_3aveValue【児童館】&#10;一人当たり面積">
          <a:extLst>
            <a:ext uri="{FF2B5EF4-FFF2-40B4-BE49-F238E27FC236}">
              <a16:creationId xmlns:a16="http://schemas.microsoft.com/office/drawing/2014/main" id="{00000000-0008-0000-0E00-0000D7020000}"/>
            </a:ext>
          </a:extLst>
        </xdr:cNvPr>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728" name="n_4aveValue【児童館】&#10;一人当たり面積">
          <a:extLst>
            <a:ext uri="{FF2B5EF4-FFF2-40B4-BE49-F238E27FC236}">
              <a16:creationId xmlns:a16="http://schemas.microsoft.com/office/drawing/2014/main" id="{00000000-0008-0000-0E00-0000D8020000}"/>
            </a:ext>
          </a:extLst>
        </xdr:cNvPr>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729" name="n_1mainValue【児童館】&#10;一人当たり面積">
          <a:extLst>
            <a:ext uri="{FF2B5EF4-FFF2-40B4-BE49-F238E27FC236}">
              <a16:creationId xmlns:a16="http://schemas.microsoft.com/office/drawing/2014/main" id="{00000000-0008-0000-0E00-0000D9020000}"/>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xdr:rowOff>
    </xdr:from>
    <xdr:ext cx="469744" cy="259045"/>
    <xdr:sp macro="" textlink="">
      <xdr:nvSpPr>
        <xdr:cNvPr id="730" name="n_2mainValue【児童館】&#10;一人当たり面積">
          <a:extLst>
            <a:ext uri="{FF2B5EF4-FFF2-40B4-BE49-F238E27FC236}">
              <a16:creationId xmlns:a16="http://schemas.microsoft.com/office/drawing/2014/main" id="{00000000-0008-0000-0E00-0000DA020000}"/>
            </a:ext>
          </a:extLst>
        </xdr:cNvPr>
        <xdr:cNvSpPr txBox="1"/>
      </xdr:nvSpPr>
      <xdr:spPr>
        <a:xfrm>
          <a:off x="20199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xdr:rowOff>
    </xdr:from>
    <xdr:ext cx="469744" cy="259045"/>
    <xdr:sp macro="" textlink="">
      <xdr:nvSpPr>
        <xdr:cNvPr id="731" name="n_3mainValue【児童館】&#10;一人当たり面積">
          <a:extLst>
            <a:ext uri="{FF2B5EF4-FFF2-40B4-BE49-F238E27FC236}">
              <a16:creationId xmlns:a16="http://schemas.microsoft.com/office/drawing/2014/main" id="{00000000-0008-0000-0E00-0000DB020000}"/>
            </a:ext>
          </a:extLst>
        </xdr:cNvPr>
        <xdr:cNvSpPr txBox="1"/>
      </xdr:nvSpPr>
      <xdr:spPr>
        <a:xfrm>
          <a:off x="19310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2" name="n_4mainValue【児童館】&#10;一人当たり面積">
          <a:extLst>
            <a:ext uri="{FF2B5EF4-FFF2-40B4-BE49-F238E27FC236}">
              <a16:creationId xmlns:a16="http://schemas.microsoft.com/office/drawing/2014/main" id="{00000000-0008-0000-0E00-0000DC020000}"/>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id="{00000000-0008-0000-0E00-0000F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8" name="【公民館】&#10;有形固定資産減価償却率最小値テキスト">
          <a:extLst>
            <a:ext uri="{FF2B5EF4-FFF2-40B4-BE49-F238E27FC236}">
              <a16:creationId xmlns:a16="http://schemas.microsoft.com/office/drawing/2014/main" id="{00000000-0008-0000-0E00-0000F6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60" name="【公民館】&#10;有形固定資産減価償却率最大値テキスト">
          <a:extLst>
            <a:ext uri="{FF2B5EF4-FFF2-40B4-BE49-F238E27FC236}">
              <a16:creationId xmlns:a16="http://schemas.microsoft.com/office/drawing/2014/main" id="{00000000-0008-0000-0E00-0000F8020000}"/>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762" name="【公民館】&#10;有形固定資産減価償却率平均値テキスト">
          <a:extLst>
            <a:ext uri="{FF2B5EF4-FFF2-40B4-BE49-F238E27FC236}">
              <a16:creationId xmlns:a16="http://schemas.microsoft.com/office/drawing/2014/main" id="{00000000-0008-0000-0E00-0000FA020000}"/>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154939</xdr:rowOff>
    </xdr:from>
    <xdr:to>
      <xdr:col>85</xdr:col>
      <xdr:colOff>177800</xdr:colOff>
      <xdr:row>107</xdr:row>
      <xdr:rowOff>85089</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16268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133366</xdr:rowOff>
    </xdr:from>
    <xdr:ext cx="405111" cy="259045"/>
    <xdr:sp macro="" textlink="">
      <xdr:nvSpPr>
        <xdr:cNvPr id="774" name="【公民館】&#10;有形固定資産減価償却率該当値テキスト">
          <a:extLst>
            <a:ext uri="{FF2B5EF4-FFF2-40B4-BE49-F238E27FC236}">
              <a16:creationId xmlns:a16="http://schemas.microsoft.com/office/drawing/2014/main" id="{00000000-0008-0000-0E00-000006030000}"/>
            </a:ext>
          </a:extLst>
        </xdr:cNvPr>
        <xdr:cNvSpPr txBox="1"/>
      </xdr:nvSpPr>
      <xdr:spPr>
        <a:xfrm>
          <a:off x="16357600"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133986</xdr:rowOff>
    </xdr:from>
    <xdr:to>
      <xdr:col>81</xdr:col>
      <xdr:colOff>101600</xdr:colOff>
      <xdr:row>107</xdr:row>
      <xdr:rowOff>64136</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5430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13336</xdr:rowOff>
    </xdr:from>
    <xdr:to>
      <xdr:col>85</xdr:col>
      <xdr:colOff>127000</xdr:colOff>
      <xdr:row>107</xdr:row>
      <xdr:rowOff>34289</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5481300" y="1835848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111125</xdr:rowOff>
    </xdr:from>
    <xdr:to>
      <xdr:col>76</xdr:col>
      <xdr:colOff>165100</xdr:colOff>
      <xdr:row>107</xdr:row>
      <xdr:rowOff>41275</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4541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161925</xdr:rowOff>
    </xdr:from>
    <xdr:to>
      <xdr:col>81</xdr:col>
      <xdr:colOff>50800</xdr:colOff>
      <xdr:row>107</xdr:row>
      <xdr:rowOff>13336</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4592300" y="183356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107314</xdr:rowOff>
    </xdr:from>
    <xdr:to>
      <xdr:col>72</xdr:col>
      <xdr:colOff>38100</xdr:colOff>
      <xdr:row>107</xdr:row>
      <xdr:rowOff>37464</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3652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158114</xdr:rowOff>
    </xdr:from>
    <xdr:to>
      <xdr:col>76</xdr:col>
      <xdr:colOff>114300</xdr:colOff>
      <xdr:row>106</xdr:row>
      <xdr:rowOff>161925</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3703300" y="183318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141605</xdr:rowOff>
    </xdr:from>
    <xdr:to>
      <xdr:col>67</xdr:col>
      <xdr:colOff>101600</xdr:colOff>
      <xdr:row>107</xdr:row>
      <xdr:rowOff>71755</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2763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158114</xdr:rowOff>
    </xdr:from>
    <xdr:to>
      <xdr:col>71</xdr:col>
      <xdr:colOff>177800</xdr:colOff>
      <xdr:row>107</xdr:row>
      <xdr:rowOff>20955</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flipV="1">
          <a:off x="12814300" y="183318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783" name="n_1aveValue【公民館】&#10;有形固定資産減価償却率">
          <a:extLst>
            <a:ext uri="{FF2B5EF4-FFF2-40B4-BE49-F238E27FC236}">
              <a16:creationId xmlns:a16="http://schemas.microsoft.com/office/drawing/2014/main" id="{00000000-0008-0000-0E00-00000F030000}"/>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4" name="n_2aveValue【公民館】&#10;有形固定資産減価償却率">
          <a:extLst>
            <a:ext uri="{FF2B5EF4-FFF2-40B4-BE49-F238E27FC236}">
              <a16:creationId xmlns:a16="http://schemas.microsoft.com/office/drawing/2014/main" id="{00000000-0008-0000-0E00-000010030000}"/>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785" name="n_3aveValue【公民館】&#10;有形固定資産減価償却率">
          <a:extLst>
            <a:ext uri="{FF2B5EF4-FFF2-40B4-BE49-F238E27FC236}">
              <a16:creationId xmlns:a16="http://schemas.microsoft.com/office/drawing/2014/main" id="{00000000-0008-0000-0E00-000011030000}"/>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786" name="n_4aveValue【公民館】&#10;有形固定資産減価償却率">
          <a:extLst>
            <a:ext uri="{FF2B5EF4-FFF2-40B4-BE49-F238E27FC236}">
              <a16:creationId xmlns:a16="http://schemas.microsoft.com/office/drawing/2014/main" id="{00000000-0008-0000-0E00-000012030000}"/>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55263</xdr:rowOff>
    </xdr:from>
    <xdr:ext cx="405111" cy="259045"/>
    <xdr:sp macro="" textlink="">
      <xdr:nvSpPr>
        <xdr:cNvPr id="787" name="n_1mainValue【公民館】&#10;有形固定資産減価償却率">
          <a:extLst>
            <a:ext uri="{FF2B5EF4-FFF2-40B4-BE49-F238E27FC236}">
              <a16:creationId xmlns:a16="http://schemas.microsoft.com/office/drawing/2014/main" id="{00000000-0008-0000-0E00-000013030000}"/>
            </a:ext>
          </a:extLst>
        </xdr:cNvPr>
        <xdr:cNvSpPr txBox="1"/>
      </xdr:nvSpPr>
      <xdr:spPr>
        <a:xfrm>
          <a:off x="152660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32402</xdr:rowOff>
    </xdr:from>
    <xdr:ext cx="405111" cy="259045"/>
    <xdr:sp macro="" textlink="">
      <xdr:nvSpPr>
        <xdr:cNvPr id="788" name="n_2mainValue【公民館】&#10;有形固定資産減価償却率">
          <a:extLst>
            <a:ext uri="{FF2B5EF4-FFF2-40B4-BE49-F238E27FC236}">
              <a16:creationId xmlns:a16="http://schemas.microsoft.com/office/drawing/2014/main" id="{00000000-0008-0000-0E00-000014030000}"/>
            </a:ext>
          </a:extLst>
        </xdr:cNvPr>
        <xdr:cNvSpPr txBox="1"/>
      </xdr:nvSpPr>
      <xdr:spPr>
        <a:xfrm>
          <a:off x="14389744"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28591</xdr:rowOff>
    </xdr:from>
    <xdr:ext cx="405111" cy="259045"/>
    <xdr:sp macro="" textlink="">
      <xdr:nvSpPr>
        <xdr:cNvPr id="789" name="n_3mainValue【公民館】&#10;有形固定資産減価償却率">
          <a:extLst>
            <a:ext uri="{FF2B5EF4-FFF2-40B4-BE49-F238E27FC236}">
              <a16:creationId xmlns:a16="http://schemas.microsoft.com/office/drawing/2014/main" id="{00000000-0008-0000-0E00-000015030000}"/>
            </a:ext>
          </a:extLst>
        </xdr:cNvPr>
        <xdr:cNvSpPr txBox="1"/>
      </xdr:nvSpPr>
      <xdr:spPr>
        <a:xfrm>
          <a:off x="13500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62882</xdr:rowOff>
    </xdr:from>
    <xdr:ext cx="405111" cy="259045"/>
    <xdr:sp macro="" textlink="">
      <xdr:nvSpPr>
        <xdr:cNvPr id="790" name="n_4mainValue【公民館】&#10;有形固定資産減価償却率">
          <a:extLst>
            <a:ext uri="{FF2B5EF4-FFF2-40B4-BE49-F238E27FC236}">
              <a16:creationId xmlns:a16="http://schemas.microsoft.com/office/drawing/2014/main" id="{00000000-0008-0000-0E00-000016030000}"/>
            </a:ext>
          </a:extLst>
        </xdr:cNvPr>
        <xdr:cNvSpPr txBox="1"/>
      </xdr:nvSpPr>
      <xdr:spPr>
        <a:xfrm>
          <a:off x="12611744"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公民館】&#10;一人当たり面積グラフ枠">
          <a:extLst>
            <a:ext uri="{FF2B5EF4-FFF2-40B4-BE49-F238E27FC236}">
              <a16:creationId xmlns:a16="http://schemas.microsoft.com/office/drawing/2014/main" id="{00000000-0008-0000-0E00-00002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813" name="【公民館】&#10;一人当たり面積最小値テキスト">
          <a:extLst>
            <a:ext uri="{FF2B5EF4-FFF2-40B4-BE49-F238E27FC236}">
              <a16:creationId xmlns:a16="http://schemas.microsoft.com/office/drawing/2014/main" id="{00000000-0008-0000-0E00-00002D030000}"/>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815" name="【公民館】&#10;一人当たり面積最大値テキスト">
          <a:extLst>
            <a:ext uri="{FF2B5EF4-FFF2-40B4-BE49-F238E27FC236}">
              <a16:creationId xmlns:a16="http://schemas.microsoft.com/office/drawing/2014/main" id="{00000000-0008-0000-0E00-00002F030000}"/>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817" name="【公民館】&#10;一人当たり面積平均値テキスト">
          <a:extLst>
            <a:ext uri="{FF2B5EF4-FFF2-40B4-BE49-F238E27FC236}">
              <a16:creationId xmlns:a16="http://schemas.microsoft.com/office/drawing/2014/main" id="{00000000-0008-0000-0E00-000031030000}"/>
            </a:ext>
          </a:extLst>
        </xdr:cNvPr>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53290</xdr:rowOff>
    </xdr:from>
    <xdr:to>
      <xdr:col>116</xdr:col>
      <xdr:colOff>114300</xdr:colOff>
      <xdr:row>100</xdr:row>
      <xdr:rowOff>154890</xdr:rowOff>
    </xdr:to>
    <xdr:sp macro="" textlink="">
      <xdr:nvSpPr>
        <xdr:cNvPr id="828" name="楕円 827">
          <a:extLst>
            <a:ext uri="{FF2B5EF4-FFF2-40B4-BE49-F238E27FC236}">
              <a16:creationId xmlns:a16="http://schemas.microsoft.com/office/drawing/2014/main" id="{00000000-0008-0000-0E00-00003C030000}"/>
            </a:ext>
          </a:extLst>
        </xdr:cNvPr>
        <xdr:cNvSpPr/>
      </xdr:nvSpPr>
      <xdr:spPr>
        <a:xfrm>
          <a:off x="22110700" y="171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6317</xdr:rowOff>
    </xdr:from>
    <xdr:ext cx="469744" cy="259045"/>
    <xdr:sp macro="" textlink="">
      <xdr:nvSpPr>
        <xdr:cNvPr id="829" name="【公民館】&#10;一人当たり面積該当値テキスト">
          <a:extLst>
            <a:ext uri="{FF2B5EF4-FFF2-40B4-BE49-F238E27FC236}">
              <a16:creationId xmlns:a16="http://schemas.microsoft.com/office/drawing/2014/main" id="{00000000-0008-0000-0E00-00003D030000}"/>
            </a:ext>
          </a:extLst>
        </xdr:cNvPr>
        <xdr:cNvSpPr txBox="1"/>
      </xdr:nvSpPr>
      <xdr:spPr>
        <a:xfrm>
          <a:off x="22199600" y="1715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169875</xdr:rowOff>
    </xdr:from>
    <xdr:to>
      <xdr:col>112</xdr:col>
      <xdr:colOff>38100</xdr:colOff>
      <xdr:row>101</xdr:row>
      <xdr:rowOff>100025</xdr:rowOff>
    </xdr:to>
    <xdr:sp macro="" textlink="">
      <xdr:nvSpPr>
        <xdr:cNvPr id="830" name="楕円 829">
          <a:extLst>
            <a:ext uri="{FF2B5EF4-FFF2-40B4-BE49-F238E27FC236}">
              <a16:creationId xmlns:a16="http://schemas.microsoft.com/office/drawing/2014/main" id="{00000000-0008-0000-0E00-00003E030000}"/>
            </a:ext>
          </a:extLst>
        </xdr:cNvPr>
        <xdr:cNvSpPr/>
      </xdr:nvSpPr>
      <xdr:spPr>
        <a:xfrm>
          <a:off x="21272500" y="173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104090</xdr:rowOff>
    </xdr:from>
    <xdr:to>
      <xdr:col>116</xdr:col>
      <xdr:colOff>63500</xdr:colOff>
      <xdr:row>101</xdr:row>
      <xdr:rowOff>49225</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flipV="1">
          <a:off x="21323300" y="17249090"/>
          <a:ext cx="8382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31801</xdr:rowOff>
    </xdr:from>
    <xdr:to>
      <xdr:col>107</xdr:col>
      <xdr:colOff>101600</xdr:colOff>
      <xdr:row>101</xdr:row>
      <xdr:rowOff>133401</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20383500" y="173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49225</xdr:rowOff>
    </xdr:from>
    <xdr:to>
      <xdr:col>111</xdr:col>
      <xdr:colOff>177800</xdr:colOff>
      <xdr:row>101</xdr:row>
      <xdr:rowOff>82601</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flipV="1">
          <a:off x="20434300" y="17365675"/>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7113</xdr:rowOff>
    </xdr:from>
    <xdr:to>
      <xdr:col>102</xdr:col>
      <xdr:colOff>165100</xdr:colOff>
      <xdr:row>102</xdr:row>
      <xdr:rowOff>108713</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19494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82601</xdr:rowOff>
    </xdr:from>
    <xdr:to>
      <xdr:col>107</xdr:col>
      <xdr:colOff>50800</xdr:colOff>
      <xdr:row>102</xdr:row>
      <xdr:rowOff>57913</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flipV="1">
          <a:off x="19545300" y="17399051"/>
          <a:ext cx="889000" cy="1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160274</xdr:rowOff>
    </xdr:from>
    <xdr:to>
      <xdr:col>98</xdr:col>
      <xdr:colOff>38100</xdr:colOff>
      <xdr:row>105</xdr:row>
      <xdr:rowOff>90424</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8605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57913</xdr:rowOff>
    </xdr:from>
    <xdr:to>
      <xdr:col>102</xdr:col>
      <xdr:colOff>114300</xdr:colOff>
      <xdr:row>105</xdr:row>
      <xdr:rowOff>39624</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18656300" y="17545813"/>
          <a:ext cx="889000" cy="4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838" name="n_1aveValue【公民館】&#10;一人当たり面積">
          <a:extLst>
            <a:ext uri="{FF2B5EF4-FFF2-40B4-BE49-F238E27FC236}">
              <a16:creationId xmlns:a16="http://schemas.microsoft.com/office/drawing/2014/main" id="{00000000-0008-0000-0E00-000046030000}"/>
            </a:ext>
          </a:extLst>
        </xdr:cNvPr>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839" name="n_2aveValue【公民館】&#10;一人当たり面積">
          <a:extLst>
            <a:ext uri="{FF2B5EF4-FFF2-40B4-BE49-F238E27FC236}">
              <a16:creationId xmlns:a16="http://schemas.microsoft.com/office/drawing/2014/main" id="{00000000-0008-0000-0E00-000047030000}"/>
            </a:ext>
          </a:extLst>
        </xdr:cNvPr>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840" name="n_3aveValue【公民館】&#10;一人当たり面積">
          <a:extLst>
            <a:ext uri="{FF2B5EF4-FFF2-40B4-BE49-F238E27FC236}">
              <a16:creationId xmlns:a16="http://schemas.microsoft.com/office/drawing/2014/main" id="{00000000-0008-0000-0E00-000048030000}"/>
            </a:ext>
          </a:extLst>
        </xdr:cNvPr>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841" name="n_4aveValue【公民館】&#10;一人当たり面積">
          <a:extLst>
            <a:ext uri="{FF2B5EF4-FFF2-40B4-BE49-F238E27FC236}">
              <a16:creationId xmlns:a16="http://schemas.microsoft.com/office/drawing/2014/main" id="{00000000-0008-0000-0E00-000049030000}"/>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116552</xdr:rowOff>
    </xdr:from>
    <xdr:ext cx="469744" cy="259045"/>
    <xdr:sp macro="" textlink="">
      <xdr:nvSpPr>
        <xdr:cNvPr id="842" name="n_1mainValue【公民館】&#10;一人当たり面積">
          <a:extLst>
            <a:ext uri="{FF2B5EF4-FFF2-40B4-BE49-F238E27FC236}">
              <a16:creationId xmlns:a16="http://schemas.microsoft.com/office/drawing/2014/main" id="{00000000-0008-0000-0E00-00004A030000}"/>
            </a:ext>
          </a:extLst>
        </xdr:cNvPr>
        <xdr:cNvSpPr txBox="1"/>
      </xdr:nvSpPr>
      <xdr:spPr>
        <a:xfrm>
          <a:off x="21075727" y="170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149928</xdr:rowOff>
    </xdr:from>
    <xdr:ext cx="469744" cy="259045"/>
    <xdr:sp macro="" textlink="">
      <xdr:nvSpPr>
        <xdr:cNvPr id="843" name="n_2mainValue【公民館】&#10;一人当たり面積">
          <a:extLst>
            <a:ext uri="{FF2B5EF4-FFF2-40B4-BE49-F238E27FC236}">
              <a16:creationId xmlns:a16="http://schemas.microsoft.com/office/drawing/2014/main" id="{00000000-0008-0000-0E00-00004B030000}"/>
            </a:ext>
          </a:extLst>
        </xdr:cNvPr>
        <xdr:cNvSpPr txBox="1"/>
      </xdr:nvSpPr>
      <xdr:spPr>
        <a:xfrm>
          <a:off x="20199427" y="1712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125240</xdr:rowOff>
    </xdr:from>
    <xdr:ext cx="469744" cy="259045"/>
    <xdr:sp macro="" textlink="">
      <xdr:nvSpPr>
        <xdr:cNvPr id="844" name="n_3mainValue【公民館】&#10;一人当たり面積">
          <a:extLst>
            <a:ext uri="{FF2B5EF4-FFF2-40B4-BE49-F238E27FC236}">
              <a16:creationId xmlns:a16="http://schemas.microsoft.com/office/drawing/2014/main" id="{00000000-0008-0000-0E00-00004C030000}"/>
            </a:ext>
          </a:extLst>
        </xdr:cNvPr>
        <xdr:cNvSpPr txBox="1"/>
      </xdr:nvSpPr>
      <xdr:spPr>
        <a:xfrm>
          <a:off x="19310427" y="1727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106951</xdr:rowOff>
    </xdr:from>
    <xdr:ext cx="469744" cy="259045"/>
    <xdr:sp macro="" textlink="">
      <xdr:nvSpPr>
        <xdr:cNvPr id="845" name="n_4mainValue【公民館】&#10;一人当たり面積">
          <a:extLst>
            <a:ext uri="{FF2B5EF4-FFF2-40B4-BE49-F238E27FC236}">
              <a16:creationId xmlns:a16="http://schemas.microsoft.com/office/drawing/2014/main" id="{00000000-0008-0000-0E00-00004D030000}"/>
            </a:ext>
          </a:extLst>
        </xdr:cNvPr>
        <xdr:cNvSpPr txBox="1"/>
      </xdr:nvSpPr>
      <xdr:spPr>
        <a:xfrm>
          <a:off x="184214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類似団体と比較すると減価償却率は同様または高い値となっている状況が多数を占めている。</a:t>
          </a:r>
        </a:p>
        <a:p>
          <a:r>
            <a:rPr kumimoji="1" lang="ja-JP" altLang="en-US" sz="1300">
              <a:latin typeface="ＭＳ Ｐゴシック" panose="020B0600070205080204" pitchFamily="50" charset="-128"/>
              <a:ea typeface="ＭＳ Ｐゴシック" panose="020B0600070205080204" pitchFamily="50" charset="-128"/>
            </a:rPr>
            <a:t>公共施設等総合管理計画・施設毎の個別施設計画等に基づいて老朽化対策に取り組む必要がある。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5,887
5,833
183.86
7,729,392
7,400,300
194,649
3,683,470
6,577,332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44450</xdr:rowOff>
    </xdr:from>
    <xdr:to>
      <xdr:col>24</xdr:col>
      <xdr:colOff>114300</xdr:colOff>
      <xdr:row>62</xdr:row>
      <xdr:rowOff>146050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22877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15875</xdr:rowOff>
    </xdr:from>
    <xdr:to>
      <xdr:col>20</xdr:col>
      <xdr:colOff>38100</xdr:colOff>
      <xdr:row>62</xdr:row>
      <xdr:rowOff>117475</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66675</xdr:rowOff>
    </xdr:from>
    <xdr:to>
      <xdr:col>24</xdr:col>
      <xdr:colOff>63500</xdr:colOff>
      <xdr:row>62</xdr:row>
      <xdr:rowOff>95250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6965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147320</xdr:rowOff>
    </xdr:from>
    <xdr:to>
      <xdr:col>15</xdr:col>
      <xdr:colOff>101600</xdr:colOff>
      <xdr:row>62</xdr:row>
      <xdr:rowOff>77470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26670</xdr:rowOff>
    </xdr:from>
    <xdr:to>
      <xdr:col>19</xdr:col>
      <xdr:colOff>177800</xdr:colOff>
      <xdr:row>62</xdr:row>
      <xdr:rowOff>66675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656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103505</xdr:rowOff>
    </xdr:from>
    <xdr:to>
      <xdr:col>10</xdr:col>
      <xdr:colOff>165100</xdr:colOff>
      <xdr:row>62</xdr:row>
      <xdr:rowOff>33655</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154305</xdr:rowOff>
    </xdr:from>
    <xdr:to>
      <xdr:col>15</xdr:col>
      <xdr:colOff>50800</xdr:colOff>
      <xdr:row>62</xdr:row>
      <xdr:rowOff>26670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6127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160655</xdr:rowOff>
    </xdr:from>
    <xdr:to>
      <xdr:col>6</xdr:col>
      <xdr:colOff>38100</xdr:colOff>
      <xdr:row>62</xdr:row>
      <xdr:rowOff>90805</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154305</xdr:rowOff>
    </xdr:from>
    <xdr:to>
      <xdr:col>10</xdr:col>
      <xdr:colOff>114300</xdr:colOff>
      <xdr:row>62</xdr:row>
      <xdr:rowOff>40005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flipV="1">
          <a:off x="1130300" y="106127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108602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68597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81932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F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79324</xdr:rowOff>
    </xdr:from>
    <xdr:to>
      <xdr:col>54</xdr:col>
      <xdr:colOff>189865</xdr:colOff>
      <xdr:row>63</xdr:row>
      <xdr:rowOff>143561</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10476865" y="10366324"/>
          <a:ext cx="0" cy="578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147388</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F00-000081000000}"/>
            </a:ext>
          </a:extLst>
        </xdr:cNvPr>
        <xdr:cNvSpPr txBox="1"/>
      </xdr:nvSpPr>
      <xdr:spPr>
        <a:xfrm>
          <a:off x="10515600" y="1094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143561</xdr:rowOff>
    </xdr:from>
    <xdr:to>
      <xdr:col>55</xdr:col>
      <xdr:colOff>88900</xdr:colOff>
      <xdr:row>63</xdr:row>
      <xdr:rowOff>143561</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1094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26001</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F00-000083000000}"/>
            </a:ext>
          </a:extLst>
        </xdr:cNvPr>
        <xdr:cNvSpPr txBox="1"/>
      </xdr:nvSpPr>
      <xdr:spPr>
        <a:xfrm>
          <a:off x="10515600" y="101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79324</xdr:rowOff>
    </xdr:from>
    <xdr:to>
      <xdr:col>55</xdr:col>
      <xdr:colOff>88900</xdr:colOff>
      <xdr:row>60</xdr:row>
      <xdr:rowOff>79324</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1036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122166</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F00-000085000000}"/>
            </a:ext>
          </a:extLst>
        </xdr:cNvPr>
        <xdr:cNvSpPr txBox="1"/>
      </xdr:nvSpPr>
      <xdr:spPr>
        <a:xfrm>
          <a:off x="10515600" y="10752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143739</xdr:rowOff>
    </xdr:from>
    <xdr:to>
      <xdr:col>55</xdr:col>
      <xdr:colOff>50800</xdr:colOff>
      <xdr:row>63</xdr:row>
      <xdr:rowOff>73889</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10426700" y="107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158597</xdr:rowOff>
    </xdr:from>
    <xdr:to>
      <xdr:col>50</xdr:col>
      <xdr:colOff>165100</xdr:colOff>
      <xdr:row>63</xdr:row>
      <xdr:rowOff>88747</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95885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167970</xdr:rowOff>
    </xdr:from>
    <xdr:to>
      <xdr:col>46</xdr:col>
      <xdr:colOff>38100</xdr:colOff>
      <xdr:row>63</xdr:row>
      <xdr:rowOff>98120</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8699500" y="1079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170942</xdr:rowOff>
    </xdr:from>
    <xdr:to>
      <xdr:col>41</xdr:col>
      <xdr:colOff>101600</xdr:colOff>
      <xdr:row>63</xdr:row>
      <xdr:rowOff>101092</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133452</xdr:rowOff>
    </xdr:from>
    <xdr:to>
      <xdr:col>36</xdr:col>
      <xdr:colOff>165100</xdr:colOff>
      <xdr:row>63</xdr:row>
      <xdr:rowOff>63602</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6921500" y="1076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24867</xdr:rowOff>
    </xdr:from>
    <xdr:to>
      <xdr:col>55</xdr:col>
      <xdr:colOff>50800</xdr:colOff>
      <xdr:row>62</xdr:row>
      <xdr:rowOff>126467</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65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47744</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50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132994</xdr:rowOff>
    </xdr:from>
    <xdr:to>
      <xdr:col>50</xdr:col>
      <xdr:colOff>165100</xdr:colOff>
      <xdr:row>61</xdr:row>
      <xdr:rowOff>63144</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4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12344</xdr:rowOff>
    </xdr:from>
    <xdr:to>
      <xdr:col>55</xdr:col>
      <xdr:colOff>0</xdr:colOff>
      <xdr:row>62</xdr:row>
      <xdr:rowOff>75667</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9639300" y="10470794"/>
          <a:ext cx="838200" cy="23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144196</xdr:rowOff>
    </xdr:from>
    <xdr:to>
      <xdr:col>46</xdr:col>
      <xdr:colOff>38100</xdr:colOff>
      <xdr:row>61</xdr:row>
      <xdr:rowOff>74346</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4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12344</xdr:rowOff>
    </xdr:from>
    <xdr:to>
      <xdr:col>50</xdr:col>
      <xdr:colOff>114300</xdr:colOff>
      <xdr:row>61</xdr:row>
      <xdr:rowOff>23546</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0470794"/>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151968</xdr:rowOff>
    </xdr:from>
    <xdr:to>
      <xdr:col>41</xdr:col>
      <xdr:colOff>101600</xdr:colOff>
      <xdr:row>61</xdr:row>
      <xdr:rowOff>82118</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4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23546</xdr:rowOff>
    </xdr:from>
    <xdr:to>
      <xdr:col>45</xdr:col>
      <xdr:colOff>177800</xdr:colOff>
      <xdr:row>61</xdr:row>
      <xdr:rowOff>31318</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048199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34010</xdr:rowOff>
    </xdr:from>
    <xdr:to>
      <xdr:col>36</xdr:col>
      <xdr:colOff>165100</xdr:colOff>
      <xdr:row>55</xdr:row>
      <xdr:rowOff>135610</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6921500" y="94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84810</xdr:rowOff>
    </xdr:from>
    <xdr:to>
      <xdr:col>41</xdr:col>
      <xdr:colOff>50800</xdr:colOff>
      <xdr:row>61</xdr:row>
      <xdr:rowOff>31318</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6972300" y="9514560"/>
          <a:ext cx="889000" cy="97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79874</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F00-00009A000000}"/>
            </a:ext>
          </a:extLst>
        </xdr:cNvPr>
        <xdr:cNvSpPr txBox="1"/>
      </xdr:nvSpPr>
      <xdr:spPr>
        <a:xfrm>
          <a:off x="93917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89247</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F00-00009B000000}"/>
            </a:ext>
          </a:extLst>
        </xdr:cNvPr>
        <xdr:cNvSpPr txBox="1"/>
      </xdr:nvSpPr>
      <xdr:spPr>
        <a:xfrm>
          <a:off x="8515427" y="108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92219</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F00-00009C000000}"/>
            </a:ext>
          </a:extLst>
        </xdr:cNvPr>
        <xdr:cNvSpPr txBox="1"/>
      </xdr:nvSpPr>
      <xdr:spPr>
        <a:xfrm>
          <a:off x="7626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54729</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F00-00009D000000}"/>
            </a:ext>
          </a:extLst>
        </xdr:cNvPr>
        <xdr:cNvSpPr txBox="1"/>
      </xdr:nvSpPr>
      <xdr:spPr>
        <a:xfrm>
          <a:off x="6737427" y="108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79671</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F00-00009E000000}"/>
            </a:ext>
          </a:extLst>
        </xdr:cNvPr>
        <xdr:cNvSpPr txBox="1"/>
      </xdr:nvSpPr>
      <xdr:spPr>
        <a:xfrm>
          <a:off x="9391727" y="1019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90873</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F00-00009F000000}"/>
            </a:ext>
          </a:extLst>
        </xdr:cNvPr>
        <xdr:cNvSpPr txBox="1"/>
      </xdr:nvSpPr>
      <xdr:spPr>
        <a:xfrm>
          <a:off x="8515427" y="1020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98645</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F00-0000A0000000}"/>
            </a:ext>
          </a:extLst>
        </xdr:cNvPr>
        <xdr:cNvSpPr txBox="1"/>
      </xdr:nvSpPr>
      <xdr:spPr>
        <a:xfrm>
          <a:off x="7626427" y="1021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53</xdr:row>
      <xdr:rowOff>152137</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F00-0000A1000000}"/>
            </a:ext>
          </a:extLst>
        </xdr:cNvPr>
        <xdr:cNvSpPr txBox="1"/>
      </xdr:nvSpPr>
      <xdr:spPr>
        <a:xfrm>
          <a:off x="6737427" y="92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F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F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F00-0000BD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F00-0000BF000000}"/>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F00-0000CB000000}"/>
            </a:ext>
          </a:extLst>
        </xdr:cNvPr>
        <xdr:cNvSpPr txBox="1"/>
      </xdr:nvSpPr>
      <xdr:spPr>
        <a:xfrm>
          <a:off x="4673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162561</xdr:rowOff>
    </xdr:from>
    <xdr:to>
      <xdr:col>20</xdr:col>
      <xdr:colOff>38100</xdr:colOff>
      <xdr:row>84</xdr:row>
      <xdr:rowOff>92711</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3746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84</xdr:row>
      <xdr:rowOff>41911</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3797300" y="143598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126364</xdr:rowOff>
    </xdr:from>
    <xdr:to>
      <xdr:col>15</xdr:col>
      <xdr:colOff>101600</xdr:colOff>
      <xdr:row>84</xdr:row>
      <xdr:rowOff>56514</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2857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5714</xdr:rowOff>
    </xdr:from>
    <xdr:to>
      <xdr:col>19</xdr:col>
      <xdr:colOff>177800</xdr:colOff>
      <xdr:row>84</xdr:row>
      <xdr:rowOff>41911</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2908300" y="144075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73025</xdr:rowOff>
    </xdr:from>
    <xdr:to>
      <xdr:col>10</xdr:col>
      <xdr:colOff>165100</xdr:colOff>
      <xdr:row>85</xdr:row>
      <xdr:rowOff>3175</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1968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5714</xdr:rowOff>
    </xdr:from>
    <xdr:to>
      <xdr:col>15</xdr:col>
      <xdr:colOff>50800</xdr:colOff>
      <xdr:row>84</xdr:row>
      <xdr:rowOff>123825</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flipV="1">
          <a:off x="2019300" y="14407514"/>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67311</xdr:rowOff>
    </xdr:from>
    <xdr:to>
      <xdr:col>6</xdr:col>
      <xdr:colOff>38100</xdr:colOff>
      <xdr:row>82</xdr:row>
      <xdr:rowOff>168911</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079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118111</xdr:rowOff>
    </xdr:from>
    <xdr:to>
      <xdr:col>10</xdr:col>
      <xdr:colOff>114300</xdr:colOff>
      <xdr:row>84</xdr:row>
      <xdr:rowOff>123825</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130300" y="14177011"/>
          <a:ext cx="889000" cy="34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F00-0000D4000000}"/>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F00-0000D5000000}"/>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F00-0000D6000000}"/>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F00-0000D7000000}"/>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83838</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47641</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165752</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160038</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F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81</xdr:row>
      <xdr:rowOff>163830</xdr:rowOff>
    </xdr:from>
    <xdr:to>
      <xdr:col>54</xdr:col>
      <xdr:colOff>189865</xdr:colOff>
      <xdr:row>86</xdr:row>
      <xdr:rowOff>101727</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10476865" y="14051280"/>
          <a:ext cx="0" cy="7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F00-0000F400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110507</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F00-0000F6000000}"/>
            </a:ext>
          </a:extLst>
        </xdr:cNvPr>
        <xdr:cNvSpPr txBox="1"/>
      </xdr:nvSpPr>
      <xdr:spPr>
        <a:xfrm>
          <a:off x="10515600"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81</xdr:row>
      <xdr:rowOff>163830</xdr:rowOff>
    </xdr:from>
    <xdr:to>
      <xdr:col>55</xdr:col>
      <xdr:colOff>88900</xdr:colOff>
      <xdr:row>81</xdr:row>
      <xdr:rowOff>163830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405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36974</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F00-0000F8000000}"/>
            </a:ext>
          </a:extLst>
        </xdr:cNvPr>
        <xdr:cNvSpPr txBox="1"/>
      </xdr:nvSpPr>
      <xdr:spPr>
        <a:xfrm>
          <a:off x="10515600" y="14610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58547</xdr:rowOff>
    </xdr:from>
    <xdr:to>
      <xdr:col>55</xdr:col>
      <xdr:colOff>50800</xdr:colOff>
      <xdr:row>85</xdr:row>
      <xdr:rowOff>160147</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10426700" y="1463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79121</xdr:rowOff>
    </xdr:from>
    <xdr:to>
      <xdr:col>50</xdr:col>
      <xdr:colOff>165100</xdr:colOff>
      <xdr:row>86</xdr:row>
      <xdr:rowOff>9271</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9588500" y="1465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88646</xdr:rowOff>
    </xdr:from>
    <xdr:to>
      <xdr:col>46</xdr:col>
      <xdr:colOff>38100</xdr:colOff>
      <xdr:row>86</xdr:row>
      <xdr:rowOff>18796</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8699500" y="146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100076</xdr:rowOff>
    </xdr:from>
    <xdr:to>
      <xdr:col>41</xdr:col>
      <xdr:colOff>101600</xdr:colOff>
      <xdr:row>86</xdr:row>
      <xdr:rowOff>30226</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7810500" y="1467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73025</xdr:rowOff>
    </xdr:from>
    <xdr:to>
      <xdr:col>36</xdr:col>
      <xdr:colOff>165100</xdr:colOff>
      <xdr:row>86</xdr:row>
      <xdr:rowOff>3175</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6921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51688</xdr:rowOff>
    </xdr:from>
    <xdr:to>
      <xdr:col>55</xdr:col>
      <xdr:colOff>50800</xdr:colOff>
      <xdr:row>83</xdr:row>
      <xdr:rowOff>153288</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10426700" y="1428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74565</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F00-000004010000}"/>
            </a:ext>
          </a:extLst>
        </xdr:cNvPr>
        <xdr:cNvSpPr txBox="1"/>
      </xdr:nvSpPr>
      <xdr:spPr>
        <a:xfrm>
          <a:off x="10515600" y="1413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122937</xdr:rowOff>
    </xdr:from>
    <xdr:to>
      <xdr:col>50</xdr:col>
      <xdr:colOff>165100</xdr:colOff>
      <xdr:row>84</xdr:row>
      <xdr:rowOff>53087</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95885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102488</xdr:rowOff>
    </xdr:from>
    <xdr:to>
      <xdr:col>55</xdr:col>
      <xdr:colOff>0</xdr:colOff>
      <xdr:row>84</xdr:row>
      <xdr:rowOff>2287</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9639300" y="14332838"/>
          <a:ext cx="838200" cy="7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132462</xdr:rowOff>
    </xdr:from>
    <xdr:to>
      <xdr:col>46</xdr:col>
      <xdr:colOff>38100</xdr:colOff>
      <xdr:row>84</xdr:row>
      <xdr:rowOff>62612</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8699500" y="143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2287</xdr:rowOff>
    </xdr:from>
    <xdr:to>
      <xdr:col>50</xdr:col>
      <xdr:colOff>114300</xdr:colOff>
      <xdr:row>84</xdr:row>
      <xdr:rowOff>11812</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8750300" y="1440408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141224</xdr:rowOff>
    </xdr:from>
    <xdr:to>
      <xdr:col>41</xdr:col>
      <xdr:colOff>101600</xdr:colOff>
      <xdr:row>85</xdr:row>
      <xdr:rowOff>71374</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7810500" y="14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11812</xdr:rowOff>
    </xdr:from>
    <xdr:to>
      <xdr:col>45</xdr:col>
      <xdr:colOff>177800</xdr:colOff>
      <xdr:row>85</xdr:row>
      <xdr:rowOff>20574</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7861300" y="14413612"/>
          <a:ext cx="889000" cy="18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9398</xdr:rowOff>
    </xdr:from>
    <xdr:to>
      <xdr:col>36</xdr:col>
      <xdr:colOff>165100</xdr:colOff>
      <xdr:row>77</xdr:row>
      <xdr:rowOff>110998</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6921500" y="132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60198</xdr:rowOff>
    </xdr:from>
    <xdr:to>
      <xdr:col>41</xdr:col>
      <xdr:colOff>50800</xdr:colOff>
      <xdr:row>85</xdr:row>
      <xdr:rowOff>20574</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972300" y="13261848"/>
          <a:ext cx="889000" cy="13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398</xdr:rowOff>
    </xdr:from>
    <xdr:ext cx="469744" cy="259045"/>
    <xdr:sp macro="" textlink="">
      <xdr:nvSpPr>
        <xdr:cNvPr id="269" name="n_1aveValue【福祉施設】&#10;一人当たり面積">
          <a:extLst>
            <a:ext uri="{FF2B5EF4-FFF2-40B4-BE49-F238E27FC236}">
              <a16:creationId xmlns:a16="http://schemas.microsoft.com/office/drawing/2014/main" id="{00000000-0008-0000-0F00-00000D010000}"/>
            </a:ext>
          </a:extLst>
        </xdr:cNvPr>
        <xdr:cNvSpPr txBox="1"/>
      </xdr:nvSpPr>
      <xdr:spPr>
        <a:xfrm>
          <a:off x="9391727" y="147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9923</xdr:rowOff>
    </xdr:from>
    <xdr:ext cx="469744" cy="259045"/>
    <xdr:sp macro="" textlink="">
      <xdr:nvSpPr>
        <xdr:cNvPr id="270" name="n_2aveValue【福祉施設】&#10;一人当たり面積">
          <a:extLst>
            <a:ext uri="{FF2B5EF4-FFF2-40B4-BE49-F238E27FC236}">
              <a16:creationId xmlns:a16="http://schemas.microsoft.com/office/drawing/2014/main" id="{00000000-0008-0000-0F00-00000E010000}"/>
            </a:ext>
          </a:extLst>
        </xdr:cNvPr>
        <xdr:cNvSpPr txBox="1"/>
      </xdr:nvSpPr>
      <xdr:spPr>
        <a:xfrm>
          <a:off x="8515427"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21353</xdr:rowOff>
    </xdr:from>
    <xdr:ext cx="469744" cy="259045"/>
    <xdr:sp macro="" textlink="">
      <xdr:nvSpPr>
        <xdr:cNvPr id="271" name="n_3aveValue【福祉施設】&#10;一人当たり面積">
          <a:extLst>
            <a:ext uri="{FF2B5EF4-FFF2-40B4-BE49-F238E27FC236}">
              <a16:creationId xmlns:a16="http://schemas.microsoft.com/office/drawing/2014/main" id="{00000000-0008-0000-0F00-00000F010000}"/>
            </a:ext>
          </a:extLst>
        </xdr:cNvPr>
        <xdr:cNvSpPr txBox="1"/>
      </xdr:nvSpPr>
      <xdr:spPr>
        <a:xfrm>
          <a:off x="7626427"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165752</xdr:rowOff>
    </xdr:from>
    <xdr:ext cx="469744" cy="259045"/>
    <xdr:sp macro="" textlink="">
      <xdr:nvSpPr>
        <xdr:cNvPr id="272" name="n_4aveValue【福祉施設】&#10;一人当たり面積">
          <a:extLst>
            <a:ext uri="{FF2B5EF4-FFF2-40B4-BE49-F238E27FC236}">
              <a16:creationId xmlns:a16="http://schemas.microsoft.com/office/drawing/2014/main" id="{00000000-0008-0000-0F00-000010010000}"/>
            </a:ext>
          </a:extLst>
        </xdr:cNvPr>
        <xdr:cNvSpPr txBox="1"/>
      </xdr:nvSpPr>
      <xdr:spPr>
        <a:xfrm>
          <a:off x="6737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69614</xdr:rowOff>
    </xdr:from>
    <xdr:ext cx="469744" cy="259045"/>
    <xdr:sp macro="" textlink="">
      <xdr:nvSpPr>
        <xdr:cNvPr id="273" name="n_1mainValue【福祉施設】&#10;一人当たり面積">
          <a:extLst>
            <a:ext uri="{FF2B5EF4-FFF2-40B4-BE49-F238E27FC236}">
              <a16:creationId xmlns:a16="http://schemas.microsoft.com/office/drawing/2014/main" id="{00000000-0008-0000-0F00-000011010000}"/>
            </a:ext>
          </a:extLst>
        </xdr:cNvPr>
        <xdr:cNvSpPr txBox="1"/>
      </xdr:nvSpPr>
      <xdr:spPr>
        <a:xfrm>
          <a:off x="9391727" y="1412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79139</xdr:rowOff>
    </xdr:from>
    <xdr:ext cx="469744" cy="259045"/>
    <xdr:sp macro="" textlink="">
      <xdr:nvSpPr>
        <xdr:cNvPr id="274" name="n_2mainValue【福祉施設】&#10;一人当たり面積">
          <a:extLst>
            <a:ext uri="{FF2B5EF4-FFF2-40B4-BE49-F238E27FC236}">
              <a16:creationId xmlns:a16="http://schemas.microsoft.com/office/drawing/2014/main" id="{00000000-0008-0000-0F00-000012010000}"/>
            </a:ext>
          </a:extLst>
        </xdr:cNvPr>
        <xdr:cNvSpPr txBox="1"/>
      </xdr:nvSpPr>
      <xdr:spPr>
        <a:xfrm>
          <a:off x="8515427" y="1413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87901</xdr:rowOff>
    </xdr:from>
    <xdr:ext cx="469744" cy="259045"/>
    <xdr:sp macro="" textlink="">
      <xdr:nvSpPr>
        <xdr:cNvPr id="275" name="n_3mainValue【福祉施設】&#10;一人当たり面積">
          <a:extLst>
            <a:ext uri="{FF2B5EF4-FFF2-40B4-BE49-F238E27FC236}">
              <a16:creationId xmlns:a16="http://schemas.microsoft.com/office/drawing/2014/main" id="{00000000-0008-0000-0F00-000013010000}"/>
            </a:ext>
          </a:extLst>
        </xdr:cNvPr>
        <xdr:cNvSpPr txBox="1"/>
      </xdr:nvSpPr>
      <xdr:spPr>
        <a:xfrm>
          <a:off x="7626427" y="1431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75</xdr:row>
      <xdr:rowOff>127525</xdr:rowOff>
    </xdr:from>
    <xdr:ext cx="469744" cy="259045"/>
    <xdr:sp macro="" textlink="">
      <xdr:nvSpPr>
        <xdr:cNvPr id="276" name="n_4mainValue【福祉施設】&#10;一人当たり面積">
          <a:extLst>
            <a:ext uri="{FF2B5EF4-FFF2-40B4-BE49-F238E27FC236}">
              <a16:creationId xmlns:a16="http://schemas.microsoft.com/office/drawing/2014/main" id="{00000000-0008-0000-0F00-000014010000}"/>
            </a:ext>
          </a:extLst>
        </xdr:cNvPr>
        <xdr:cNvSpPr txBox="1"/>
      </xdr:nvSpPr>
      <xdr:spPr>
        <a:xfrm>
          <a:off x="6737427" y="1298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00000000-0008-0000-0F00-00003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00000000-0008-0000-0F00-00003E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00000000-0008-0000-0F00-000040010000}"/>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00000000-0008-0000-0F00-000042010000}"/>
            </a:ext>
          </a:extLst>
        </xdr:cNvPr>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107315</xdr:rowOff>
    </xdr:from>
    <xdr:to>
      <xdr:col>85</xdr:col>
      <xdr:colOff>177800</xdr:colOff>
      <xdr:row>40</xdr:row>
      <xdr:rowOff>37465</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6268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85742</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00000000-0008-0000-0F00-00004E010000}"/>
            </a:ext>
          </a:extLst>
        </xdr:cNvPr>
        <xdr:cNvSpPr txBox="1"/>
      </xdr:nvSpPr>
      <xdr:spPr>
        <a:xfrm>
          <a:off x="16357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39</xdr:row>
      <xdr:rowOff>158115</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5481300" y="67970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17780</xdr:rowOff>
    </xdr:from>
    <xdr:to>
      <xdr:col>76</xdr:col>
      <xdr:colOff>165100</xdr:colOff>
      <xdr:row>39</xdr:row>
      <xdr:rowOff>119380</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4541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68580</xdr:rowOff>
    </xdr:from>
    <xdr:to>
      <xdr:col>81</xdr:col>
      <xdr:colOff>50800</xdr:colOff>
      <xdr:row>39</xdr:row>
      <xdr:rowOff>110490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4592300" y="6755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143510</xdr:rowOff>
    </xdr:from>
    <xdr:to>
      <xdr:col>72</xdr:col>
      <xdr:colOff>38100</xdr:colOff>
      <xdr:row>39</xdr:row>
      <xdr:rowOff>73660</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3652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22860</xdr:rowOff>
    </xdr:from>
    <xdr:to>
      <xdr:col>76</xdr:col>
      <xdr:colOff>114300</xdr:colOff>
      <xdr:row>39</xdr:row>
      <xdr:rowOff>68580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3703300" y="67094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118745</xdr:rowOff>
    </xdr:from>
    <xdr:to>
      <xdr:col>67</xdr:col>
      <xdr:colOff>101600</xdr:colOff>
      <xdr:row>42</xdr:row>
      <xdr:rowOff>48895</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12763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22860</xdr:rowOff>
    </xdr:from>
    <xdr:to>
      <xdr:col>71</xdr:col>
      <xdr:colOff>177800</xdr:colOff>
      <xdr:row>41</xdr:row>
      <xdr:rowOff>169545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12814300" y="6709410"/>
          <a:ext cx="889000" cy="48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110507</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4389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64787</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3500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40022</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26117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id="{00000000-0008-0000-0F00-00007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75" name="【一般廃棄物処理施設】&#10;一人当たり有形固定資産（償却資産）額最小値テキスト">
          <a:extLst>
            <a:ext uri="{FF2B5EF4-FFF2-40B4-BE49-F238E27FC236}">
              <a16:creationId xmlns:a16="http://schemas.microsoft.com/office/drawing/2014/main" id="{00000000-0008-0000-0F00-000077010000}"/>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77" name="【一般廃棄物処理施設】&#10;一人当たり有形固定資産（償却資産）額最大値テキスト">
          <a:extLst>
            <a:ext uri="{FF2B5EF4-FFF2-40B4-BE49-F238E27FC236}">
              <a16:creationId xmlns:a16="http://schemas.microsoft.com/office/drawing/2014/main" id="{00000000-0008-0000-0F00-000079010000}"/>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379" name="【一般廃棄物処理施設】&#10;一人当たり有形固定資産（償却資産）額平均値テキスト">
          <a:extLst>
            <a:ext uri="{FF2B5EF4-FFF2-40B4-BE49-F238E27FC236}">
              <a16:creationId xmlns:a16="http://schemas.microsoft.com/office/drawing/2014/main" id="{00000000-0008-0000-0F00-00007B010000}"/>
            </a:ext>
          </a:extLst>
        </xdr:cNvPr>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28519</xdr:rowOff>
    </xdr:from>
    <xdr:to>
      <xdr:col>116</xdr:col>
      <xdr:colOff>114300</xdr:colOff>
      <xdr:row>41</xdr:row>
      <xdr:rowOff>130119</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2110700" y="70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6946</xdr:rowOff>
    </xdr:from>
    <xdr:ext cx="599010" cy="259045"/>
    <xdr:sp macro="" textlink="">
      <xdr:nvSpPr>
        <xdr:cNvPr id="391" name="【一般廃棄物処理施設】&#10;一人当たり有形固定資産（償却資産）額該当値テキスト">
          <a:extLst>
            <a:ext uri="{FF2B5EF4-FFF2-40B4-BE49-F238E27FC236}">
              <a16:creationId xmlns:a16="http://schemas.microsoft.com/office/drawing/2014/main" id="{00000000-0008-0000-0F00-000087010000}"/>
            </a:ext>
          </a:extLst>
        </xdr:cNvPr>
        <xdr:cNvSpPr txBox="1"/>
      </xdr:nvSpPr>
      <xdr:spPr>
        <a:xfrm>
          <a:off x="22199600" y="703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30865</xdr:rowOff>
    </xdr:from>
    <xdr:to>
      <xdr:col>112</xdr:col>
      <xdr:colOff>38100</xdr:colOff>
      <xdr:row>41</xdr:row>
      <xdr:rowOff>132465</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21272500" y="70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79319</xdr:rowOff>
    </xdr:from>
    <xdr:to>
      <xdr:col>116</xdr:col>
      <xdr:colOff>63500</xdr:colOff>
      <xdr:row>41</xdr:row>
      <xdr:rowOff>81665</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1323300" y="7108769"/>
          <a:ext cx="8382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31732</xdr:rowOff>
    </xdr:from>
    <xdr:to>
      <xdr:col>107</xdr:col>
      <xdr:colOff>101600</xdr:colOff>
      <xdr:row>41</xdr:row>
      <xdr:rowOff>133332</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20383500" y="70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81665</xdr:rowOff>
    </xdr:from>
    <xdr:to>
      <xdr:col>111</xdr:col>
      <xdr:colOff>177800</xdr:colOff>
      <xdr:row>41</xdr:row>
      <xdr:rowOff>82532</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20434300" y="7111115"/>
          <a:ext cx="889000" cy="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20456</xdr:rowOff>
    </xdr:from>
    <xdr:to>
      <xdr:col>102</xdr:col>
      <xdr:colOff>165100</xdr:colOff>
      <xdr:row>41</xdr:row>
      <xdr:rowOff>122056</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19494500" y="70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71256</xdr:rowOff>
    </xdr:from>
    <xdr:to>
      <xdr:col>107</xdr:col>
      <xdr:colOff>50800</xdr:colOff>
      <xdr:row>41</xdr:row>
      <xdr:rowOff>82532</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9545300" y="7100706"/>
          <a:ext cx="889000" cy="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157884</xdr:rowOff>
    </xdr:from>
    <xdr:to>
      <xdr:col>98</xdr:col>
      <xdr:colOff>38100</xdr:colOff>
      <xdr:row>42</xdr:row>
      <xdr:rowOff>88034</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18605500" y="71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71256</xdr:rowOff>
    </xdr:from>
    <xdr:to>
      <xdr:col>102</xdr:col>
      <xdr:colOff>114300</xdr:colOff>
      <xdr:row>42</xdr:row>
      <xdr:rowOff>37234</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18656300" y="7100706"/>
          <a:ext cx="889000" cy="13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400" name="n_1ave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401" name="n_2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402" name="n_3ave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403" name="n_4ave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123592</xdr:rowOff>
    </xdr:from>
    <xdr:ext cx="599010" cy="259045"/>
    <xdr:sp macro="" textlink="">
      <xdr:nvSpPr>
        <xdr:cNvPr id="404" name="n_1main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21011095" y="715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124459</xdr:rowOff>
    </xdr:from>
    <xdr:ext cx="599010" cy="259045"/>
    <xdr:sp macro="" textlink="">
      <xdr:nvSpPr>
        <xdr:cNvPr id="405" name="n_2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20134795" y="715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113183</xdr:rowOff>
    </xdr:from>
    <xdr:ext cx="599010" cy="259045"/>
    <xdr:sp macro="" textlink="">
      <xdr:nvSpPr>
        <xdr:cNvPr id="406" name="n_3main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19245795" y="714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79161</xdr:rowOff>
    </xdr:from>
    <xdr:ext cx="378565" cy="259045"/>
    <xdr:sp macro="" textlink="">
      <xdr:nvSpPr>
        <xdr:cNvPr id="407" name="n_4main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18467017" y="7280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00000000-0008-0000-0F00-0000B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id="{00000000-0008-0000-0F00-0000B2010000}"/>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00000000-0008-0000-0F00-0000B401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00000000-0008-0000-0F00-0000B6010000}"/>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43906</xdr:rowOff>
    </xdr:from>
    <xdr:to>
      <xdr:col>85</xdr:col>
      <xdr:colOff>177800</xdr:colOff>
      <xdr:row>60</xdr:row>
      <xdr:rowOff>145506</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6268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22333</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00000000-0008-0000-0F00-0000C2010000}"/>
            </a:ext>
          </a:extLst>
        </xdr:cNvPr>
        <xdr:cNvSpPr txBox="1"/>
      </xdr:nvSpPr>
      <xdr:spPr>
        <a:xfrm>
          <a:off x="16357600"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94706</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5481300" y="1033925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4541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xdr:rowOff>
    </xdr:from>
    <xdr:to>
      <xdr:col>81</xdr:col>
      <xdr:colOff>50800</xdr:colOff>
      <xdr:row>60</xdr:row>
      <xdr:rowOff>52251</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4592300" y="102967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65315</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13703300" y="1029679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141877</xdr:rowOff>
    </xdr:from>
    <xdr:to>
      <xdr:col>67</xdr:col>
      <xdr:colOff>101600</xdr:colOff>
      <xdr:row>60</xdr:row>
      <xdr:rowOff>72027</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12763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21227</xdr:rowOff>
    </xdr:from>
    <xdr:to>
      <xdr:col>71</xdr:col>
      <xdr:colOff>177800</xdr:colOff>
      <xdr:row>60</xdr:row>
      <xdr:rowOff>65315</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814300" y="103082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94178</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63154</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00000000-0008-0000-0F00-0000D2010000}"/>
            </a:ext>
          </a:extLst>
        </xdr:cNvPr>
        <xdr:cNvSpPr txBox="1"/>
      </xdr:nvSpPr>
      <xdr:spPr>
        <a:xfrm>
          <a:off x="12611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00000000-0008-0000-0F00-0000E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00000000-0008-0000-0F00-0000EB01000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00000000-0008-0000-0F00-0000ED010000}"/>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00000000-0008-0000-0F00-0000EF010000}"/>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12700</xdr:rowOff>
    </xdr:from>
    <xdr:to>
      <xdr:col>116</xdr:col>
      <xdr:colOff>114300</xdr:colOff>
      <xdr:row>63</xdr:row>
      <xdr:rowOff>114300</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221107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132097</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00000000-0008-0000-0F00-0000FB010000}"/>
            </a:ext>
          </a:extLst>
        </xdr:cNvPr>
        <xdr:cNvSpPr txBox="1"/>
      </xdr:nvSpPr>
      <xdr:spPr>
        <a:xfrm>
          <a:off x="22199600" y="1076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16510</xdr:rowOff>
    </xdr:from>
    <xdr:to>
      <xdr:col>112</xdr:col>
      <xdr:colOff>38100</xdr:colOff>
      <xdr:row>63</xdr:row>
      <xdr:rowOff>118110</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21272500" y="108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63500</xdr:rowOff>
    </xdr:from>
    <xdr:to>
      <xdr:col>116</xdr:col>
      <xdr:colOff>63500</xdr:colOff>
      <xdr:row>63</xdr:row>
      <xdr:rowOff>67310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21323300" y="108648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20320</xdr:rowOff>
    </xdr:from>
    <xdr:to>
      <xdr:col>107</xdr:col>
      <xdr:colOff>101600</xdr:colOff>
      <xdr:row>63</xdr:row>
      <xdr:rowOff>121920</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203835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67310</xdr:rowOff>
    </xdr:from>
    <xdr:to>
      <xdr:col>111</xdr:col>
      <xdr:colOff>177800</xdr:colOff>
      <xdr:row>63</xdr:row>
      <xdr:rowOff>71120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20434300" y="10868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22860</xdr:rowOff>
    </xdr:from>
    <xdr:to>
      <xdr:col>102</xdr:col>
      <xdr:colOff>165100</xdr:colOff>
      <xdr:row>63</xdr:row>
      <xdr:rowOff>124460</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194945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71120</xdr:rowOff>
    </xdr:from>
    <xdr:to>
      <xdr:col>107</xdr:col>
      <xdr:colOff>50800</xdr:colOff>
      <xdr:row>63</xdr:row>
      <xdr:rowOff>73660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9545300" y="108724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26670</xdr:rowOff>
    </xdr:from>
    <xdr:to>
      <xdr:col>98</xdr:col>
      <xdr:colOff>38100</xdr:colOff>
      <xdr:row>63</xdr:row>
      <xdr:rowOff>128270</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186055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73660</xdr:rowOff>
    </xdr:from>
    <xdr:to>
      <xdr:col>102</xdr:col>
      <xdr:colOff>114300</xdr:colOff>
      <xdr:row>63</xdr:row>
      <xdr:rowOff>77470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18656300" y="10875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516" name="n_1aveValue【保健センター・保健所】&#10;一人当たり面積">
          <a:extLst>
            <a:ext uri="{FF2B5EF4-FFF2-40B4-BE49-F238E27FC236}">
              <a16:creationId xmlns:a16="http://schemas.microsoft.com/office/drawing/2014/main" id="{00000000-0008-0000-0F00-000004020000}"/>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517" name="n_2aveValue【保健センター・保健所】&#10;一人当たり面積">
          <a:extLst>
            <a:ext uri="{FF2B5EF4-FFF2-40B4-BE49-F238E27FC236}">
              <a16:creationId xmlns:a16="http://schemas.microsoft.com/office/drawing/2014/main" id="{00000000-0008-0000-0F00-000005020000}"/>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518" name="n_3aveValue【保健センター・保健所】&#10;一人当たり面積">
          <a:extLst>
            <a:ext uri="{FF2B5EF4-FFF2-40B4-BE49-F238E27FC236}">
              <a16:creationId xmlns:a16="http://schemas.microsoft.com/office/drawing/2014/main" id="{00000000-0008-0000-0F00-000006020000}"/>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519" name="n_4aveValue【保健センター・保健所】&#10;一人当たり面積">
          <a:extLst>
            <a:ext uri="{FF2B5EF4-FFF2-40B4-BE49-F238E27FC236}">
              <a16:creationId xmlns:a16="http://schemas.microsoft.com/office/drawing/2014/main" id="{00000000-0008-0000-0F00-000007020000}"/>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109237</xdr:rowOff>
    </xdr:from>
    <xdr:ext cx="469744" cy="259045"/>
    <xdr:sp macro="" textlink="">
      <xdr:nvSpPr>
        <xdr:cNvPr id="520" name="n_1mainValue【保健センター・保健所】&#10;一人当たり面積">
          <a:extLst>
            <a:ext uri="{FF2B5EF4-FFF2-40B4-BE49-F238E27FC236}">
              <a16:creationId xmlns:a16="http://schemas.microsoft.com/office/drawing/2014/main" id="{00000000-0008-0000-0F00-000008020000}"/>
            </a:ext>
          </a:extLst>
        </xdr:cNvPr>
        <xdr:cNvSpPr txBox="1"/>
      </xdr:nvSpPr>
      <xdr:spPr>
        <a:xfrm>
          <a:off x="21075727" y="109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113047</xdr:rowOff>
    </xdr:from>
    <xdr:ext cx="469744" cy="259045"/>
    <xdr:sp macro="" textlink="">
      <xdr:nvSpPr>
        <xdr:cNvPr id="521" name="n_2mainValue【保健センター・保健所】&#10;一人当たり面積">
          <a:extLst>
            <a:ext uri="{FF2B5EF4-FFF2-40B4-BE49-F238E27FC236}">
              <a16:creationId xmlns:a16="http://schemas.microsoft.com/office/drawing/2014/main" id="{00000000-0008-0000-0F00-000009020000}"/>
            </a:ext>
          </a:extLst>
        </xdr:cNvPr>
        <xdr:cNvSpPr txBox="1"/>
      </xdr:nvSpPr>
      <xdr:spPr>
        <a:xfrm>
          <a:off x="20199427" y="1091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115587</xdr:rowOff>
    </xdr:from>
    <xdr:ext cx="469744" cy="259045"/>
    <xdr:sp macro="" textlink="">
      <xdr:nvSpPr>
        <xdr:cNvPr id="522" name="n_3mainValue【保健センター・保健所】&#10;一人当たり面積">
          <a:extLst>
            <a:ext uri="{FF2B5EF4-FFF2-40B4-BE49-F238E27FC236}">
              <a16:creationId xmlns:a16="http://schemas.microsoft.com/office/drawing/2014/main" id="{00000000-0008-0000-0F00-00000A020000}"/>
            </a:ext>
          </a:extLst>
        </xdr:cNvPr>
        <xdr:cNvSpPr txBox="1"/>
      </xdr:nvSpPr>
      <xdr:spPr>
        <a:xfrm>
          <a:off x="19310427" y="1091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119397</xdr:rowOff>
    </xdr:from>
    <xdr:ext cx="469744" cy="259045"/>
    <xdr:sp macro="" textlink="">
      <xdr:nvSpPr>
        <xdr:cNvPr id="523" name="n_4mainValue【保健センター・保健所】&#10;一人当たり面積">
          <a:extLst>
            <a:ext uri="{FF2B5EF4-FFF2-40B4-BE49-F238E27FC236}">
              <a16:creationId xmlns:a16="http://schemas.microsoft.com/office/drawing/2014/main" id="{00000000-0008-0000-0F00-00000B020000}"/>
            </a:ext>
          </a:extLst>
        </xdr:cNvPr>
        <xdr:cNvSpPr txBox="1"/>
      </xdr:nvSpPr>
      <xdr:spPr>
        <a:xfrm>
          <a:off x="18421427" y="1092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00000000-0008-0000-0F00-00002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49" name="【消防施設】&#10;有形固定資産減価償却率最小値テキスト">
          <a:extLst>
            <a:ext uri="{FF2B5EF4-FFF2-40B4-BE49-F238E27FC236}">
              <a16:creationId xmlns:a16="http://schemas.microsoft.com/office/drawing/2014/main" id="{00000000-0008-0000-0F00-000025020000}"/>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51" name="【消防施設】&#10;有形固定資産減価償却率最大値テキスト">
          <a:extLst>
            <a:ext uri="{FF2B5EF4-FFF2-40B4-BE49-F238E27FC236}">
              <a16:creationId xmlns:a16="http://schemas.microsoft.com/office/drawing/2014/main" id="{00000000-0008-0000-0F00-000027020000}"/>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00000000-0008-0000-0F00-000029020000}"/>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109220</xdr:rowOff>
    </xdr:from>
    <xdr:to>
      <xdr:col>85</xdr:col>
      <xdr:colOff>177800</xdr:colOff>
      <xdr:row>83</xdr:row>
      <xdr:rowOff>39370</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6268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87647</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00000000-0008-0000-0F00-000035020000}"/>
            </a:ext>
          </a:extLst>
        </xdr:cNvPr>
        <xdr:cNvSpPr txBox="1"/>
      </xdr:nvSpPr>
      <xdr:spPr>
        <a:xfrm>
          <a:off x="16357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5430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123825</xdr:rowOff>
    </xdr:from>
    <xdr:to>
      <xdr:col>85</xdr:col>
      <xdr:colOff>127000</xdr:colOff>
      <xdr:row>82</xdr:row>
      <xdr:rowOff>160020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5481300" y="141827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29211</xdr:rowOff>
    </xdr:from>
    <xdr:to>
      <xdr:col>76</xdr:col>
      <xdr:colOff>165100</xdr:colOff>
      <xdr:row>82</xdr:row>
      <xdr:rowOff>130811</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4541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80011</xdr:rowOff>
    </xdr:from>
    <xdr:to>
      <xdr:col>81</xdr:col>
      <xdr:colOff>50800</xdr:colOff>
      <xdr:row>82</xdr:row>
      <xdr:rowOff>123825</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4592300" y="141389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71120</xdr:rowOff>
    </xdr:from>
    <xdr:to>
      <xdr:col>72</xdr:col>
      <xdr:colOff>38100</xdr:colOff>
      <xdr:row>83</xdr:row>
      <xdr:rowOff>1270</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3652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80011</xdr:rowOff>
    </xdr:from>
    <xdr:to>
      <xdr:col>76</xdr:col>
      <xdr:colOff>114300</xdr:colOff>
      <xdr:row>82</xdr:row>
      <xdr:rowOff>121920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3703300" y="141389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153036</xdr:rowOff>
    </xdr:from>
    <xdr:to>
      <xdr:col>67</xdr:col>
      <xdr:colOff>101600</xdr:colOff>
      <xdr:row>80</xdr:row>
      <xdr:rowOff>83186</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2763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32386</xdr:rowOff>
    </xdr:from>
    <xdr:to>
      <xdr:col>71</xdr:col>
      <xdr:colOff>177800</xdr:colOff>
      <xdr:row>82</xdr:row>
      <xdr:rowOff>121920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814300" y="13748386"/>
          <a:ext cx="889000" cy="4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574" name="n_1aveValue【消防施設】&#10;有形固定資産減価償却率">
          <a:extLst>
            <a:ext uri="{FF2B5EF4-FFF2-40B4-BE49-F238E27FC236}">
              <a16:creationId xmlns:a16="http://schemas.microsoft.com/office/drawing/2014/main" id="{00000000-0008-0000-0F00-00003E020000}"/>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75" name="n_2aveValue【消防施設】&#10;有形固定資産減価償却率">
          <a:extLst>
            <a:ext uri="{FF2B5EF4-FFF2-40B4-BE49-F238E27FC236}">
              <a16:creationId xmlns:a16="http://schemas.microsoft.com/office/drawing/2014/main" id="{00000000-0008-0000-0F00-00003F020000}"/>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576" name="n_3aveValue【消防施設】&#10;有形固定資産減価償却率">
          <a:extLst>
            <a:ext uri="{FF2B5EF4-FFF2-40B4-BE49-F238E27FC236}">
              <a16:creationId xmlns:a16="http://schemas.microsoft.com/office/drawing/2014/main" id="{00000000-0008-0000-0F00-000040020000}"/>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577" name="n_4aveValue【消防施設】&#10;有形固定資産減価償却率">
          <a:extLst>
            <a:ext uri="{FF2B5EF4-FFF2-40B4-BE49-F238E27FC236}">
              <a16:creationId xmlns:a16="http://schemas.microsoft.com/office/drawing/2014/main" id="{00000000-0008-0000-0F00-000041020000}"/>
            </a:ext>
          </a:extLst>
        </xdr:cNvPr>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19702</xdr:rowOff>
    </xdr:from>
    <xdr:ext cx="405111" cy="259045"/>
    <xdr:sp macro="" textlink="">
      <xdr:nvSpPr>
        <xdr:cNvPr id="578" name="n_1mainValue【消防施設】&#10;有形固定資産減価償却率">
          <a:extLst>
            <a:ext uri="{FF2B5EF4-FFF2-40B4-BE49-F238E27FC236}">
              <a16:creationId xmlns:a16="http://schemas.microsoft.com/office/drawing/2014/main" id="{00000000-0008-0000-0F00-000042020000}"/>
            </a:ext>
          </a:extLst>
        </xdr:cNvPr>
        <xdr:cNvSpPr txBox="1"/>
      </xdr:nvSpPr>
      <xdr:spPr>
        <a:xfrm>
          <a:off x="15266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121938</xdr:rowOff>
    </xdr:from>
    <xdr:ext cx="405111" cy="259045"/>
    <xdr:sp macro="" textlink="">
      <xdr:nvSpPr>
        <xdr:cNvPr id="579" name="n_2mainValue【消防施設】&#10;有形固定資産減価償却率">
          <a:extLst>
            <a:ext uri="{FF2B5EF4-FFF2-40B4-BE49-F238E27FC236}">
              <a16:creationId xmlns:a16="http://schemas.microsoft.com/office/drawing/2014/main" id="{00000000-0008-0000-0F00-000043020000}"/>
            </a:ext>
          </a:extLst>
        </xdr:cNvPr>
        <xdr:cNvSpPr txBox="1"/>
      </xdr:nvSpPr>
      <xdr:spPr>
        <a:xfrm>
          <a:off x="14389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17797</xdr:rowOff>
    </xdr:from>
    <xdr:ext cx="405111" cy="259045"/>
    <xdr:sp macro="" textlink="">
      <xdr:nvSpPr>
        <xdr:cNvPr id="580" name="n_3mainValue【消防施設】&#10;有形固定資産減価償却率">
          <a:extLst>
            <a:ext uri="{FF2B5EF4-FFF2-40B4-BE49-F238E27FC236}">
              <a16:creationId xmlns:a16="http://schemas.microsoft.com/office/drawing/2014/main" id="{00000000-0008-0000-0F00-000044020000}"/>
            </a:ext>
          </a:extLst>
        </xdr:cNvPr>
        <xdr:cNvSpPr txBox="1"/>
      </xdr:nvSpPr>
      <xdr:spPr>
        <a:xfrm>
          <a:off x="13500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99713</xdr:rowOff>
    </xdr:from>
    <xdr:ext cx="405111" cy="259045"/>
    <xdr:sp macro="" textlink="">
      <xdr:nvSpPr>
        <xdr:cNvPr id="581" name="n_4mainValue【消防施設】&#10;有形固定資産減価償却率">
          <a:extLst>
            <a:ext uri="{FF2B5EF4-FFF2-40B4-BE49-F238E27FC236}">
              <a16:creationId xmlns:a16="http://schemas.microsoft.com/office/drawing/2014/main" id="{00000000-0008-0000-0F00-000045020000}"/>
            </a:ext>
          </a:extLst>
        </xdr:cNvPr>
        <xdr:cNvSpPr txBox="1"/>
      </xdr:nvSpPr>
      <xdr:spPr>
        <a:xfrm>
          <a:off x="126117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a16="http://schemas.microsoft.com/office/drawing/2014/main" id="{00000000-0008-0000-0F00-00005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04" name="【消防施設】&#10;一人当たり面積最小値テキスト">
          <a:extLst>
            <a:ext uri="{FF2B5EF4-FFF2-40B4-BE49-F238E27FC236}">
              <a16:creationId xmlns:a16="http://schemas.microsoft.com/office/drawing/2014/main" id="{00000000-0008-0000-0F00-00005C020000}"/>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06" name="【消防施設】&#10;一人当たり面積最大値テキスト">
          <a:extLst>
            <a:ext uri="{FF2B5EF4-FFF2-40B4-BE49-F238E27FC236}">
              <a16:creationId xmlns:a16="http://schemas.microsoft.com/office/drawing/2014/main" id="{00000000-0008-0000-0F00-00005E020000}"/>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608" name="【消防施設】&#10;一人当たり面積平均値テキスト">
          <a:extLst>
            <a:ext uri="{FF2B5EF4-FFF2-40B4-BE49-F238E27FC236}">
              <a16:creationId xmlns:a16="http://schemas.microsoft.com/office/drawing/2014/main" id="{00000000-0008-0000-0F00-000060020000}"/>
            </a:ext>
          </a:extLst>
        </xdr:cNvPr>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15190</xdr:rowOff>
    </xdr:from>
    <xdr:to>
      <xdr:col>116</xdr:col>
      <xdr:colOff>114300</xdr:colOff>
      <xdr:row>85</xdr:row>
      <xdr:rowOff>116790</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221107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38067</xdr:rowOff>
    </xdr:from>
    <xdr:ext cx="469744" cy="259045"/>
    <xdr:sp macro="" textlink="">
      <xdr:nvSpPr>
        <xdr:cNvPr id="620" name="【消防施設】&#10;一人当たり面積該当値テキスト">
          <a:extLst>
            <a:ext uri="{FF2B5EF4-FFF2-40B4-BE49-F238E27FC236}">
              <a16:creationId xmlns:a16="http://schemas.microsoft.com/office/drawing/2014/main" id="{00000000-0008-0000-0F00-00006C020000}"/>
            </a:ext>
          </a:extLst>
        </xdr:cNvPr>
        <xdr:cNvSpPr txBox="1"/>
      </xdr:nvSpPr>
      <xdr:spPr>
        <a:xfrm>
          <a:off x="22199600" y="144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14275</xdr:rowOff>
    </xdr:from>
    <xdr:to>
      <xdr:col>112</xdr:col>
      <xdr:colOff>38100</xdr:colOff>
      <xdr:row>85</xdr:row>
      <xdr:rowOff>115875</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1272500" y="145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65075</xdr:rowOff>
    </xdr:from>
    <xdr:to>
      <xdr:col>116</xdr:col>
      <xdr:colOff>63500</xdr:colOff>
      <xdr:row>85</xdr:row>
      <xdr:rowOff>65990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21323300" y="1463832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xdr:rowOff>
    </xdr:from>
    <xdr:to>
      <xdr:col>107</xdr:col>
      <xdr:colOff>101600</xdr:colOff>
      <xdr:row>85</xdr:row>
      <xdr:rowOff>118618</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20383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65075</xdr:rowOff>
    </xdr:from>
    <xdr:to>
      <xdr:col>111</xdr:col>
      <xdr:colOff>177800</xdr:colOff>
      <xdr:row>85</xdr:row>
      <xdr:rowOff>67818</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20434300" y="1463832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19494500" y="145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67818</xdr:rowOff>
    </xdr:from>
    <xdr:to>
      <xdr:col>107</xdr:col>
      <xdr:colOff>50800</xdr:colOff>
      <xdr:row>85</xdr:row>
      <xdr:rowOff>73304</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19545300" y="1464106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121259</xdr:rowOff>
    </xdr:from>
    <xdr:to>
      <xdr:col>98</xdr:col>
      <xdr:colOff>38100</xdr:colOff>
      <xdr:row>86</xdr:row>
      <xdr:rowOff>51409</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8605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73304</xdr:rowOff>
    </xdr:from>
    <xdr:to>
      <xdr:col>102</xdr:col>
      <xdr:colOff>114300</xdr:colOff>
      <xdr:row>86</xdr:row>
      <xdr:rowOff>609</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8656300" y="14646554"/>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629" name="n_1aveValue【消防施設】&#10;一人当たり面積">
          <a:extLst>
            <a:ext uri="{FF2B5EF4-FFF2-40B4-BE49-F238E27FC236}">
              <a16:creationId xmlns:a16="http://schemas.microsoft.com/office/drawing/2014/main" id="{00000000-0008-0000-0F00-000075020000}"/>
            </a:ext>
          </a:extLst>
        </xdr:cNvPr>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630" name="n_2aveValue【消防施設】&#10;一人当たり面積">
          <a:extLst>
            <a:ext uri="{FF2B5EF4-FFF2-40B4-BE49-F238E27FC236}">
              <a16:creationId xmlns:a16="http://schemas.microsoft.com/office/drawing/2014/main" id="{00000000-0008-0000-0F00-000076020000}"/>
            </a:ext>
          </a:extLst>
        </xdr:cNvPr>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31" name="n_3aveValue【消防施設】&#10;一人当たり面積">
          <a:extLst>
            <a:ext uri="{FF2B5EF4-FFF2-40B4-BE49-F238E27FC236}">
              <a16:creationId xmlns:a16="http://schemas.microsoft.com/office/drawing/2014/main" id="{00000000-0008-0000-0F00-000077020000}"/>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632" name="n_4aveValue【消防施設】&#10;一人当たり面積">
          <a:extLst>
            <a:ext uri="{FF2B5EF4-FFF2-40B4-BE49-F238E27FC236}">
              <a16:creationId xmlns:a16="http://schemas.microsoft.com/office/drawing/2014/main" id="{00000000-0008-0000-0F00-000078020000}"/>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132402</xdr:rowOff>
    </xdr:from>
    <xdr:ext cx="469744" cy="259045"/>
    <xdr:sp macro="" textlink="">
      <xdr:nvSpPr>
        <xdr:cNvPr id="633" name="n_1mainValue【消防施設】&#10;一人当たり面積">
          <a:extLst>
            <a:ext uri="{FF2B5EF4-FFF2-40B4-BE49-F238E27FC236}">
              <a16:creationId xmlns:a16="http://schemas.microsoft.com/office/drawing/2014/main" id="{00000000-0008-0000-0F00-000079020000}"/>
            </a:ext>
          </a:extLst>
        </xdr:cNvPr>
        <xdr:cNvSpPr txBox="1"/>
      </xdr:nvSpPr>
      <xdr:spPr>
        <a:xfrm>
          <a:off x="21075727" y="143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135145</xdr:rowOff>
    </xdr:from>
    <xdr:ext cx="469744" cy="259045"/>
    <xdr:sp macro="" textlink="">
      <xdr:nvSpPr>
        <xdr:cNvPr id="634" name="n_2mainValue【消防施設】&#10;一人当たり面積">
          <a:extLst>
            <a:ext uri="{FF2B5EF4-FFF2-40B4-BE49-F238E27FC236}">
              <a16:creationId xmlns:a16="http://schemas.microsoft.com/office/drawing/2014/main" id="{00000000-0008-0000-0F00-00007A020000}"/>
            </a:ext>
          </a:extLst>
        </xdr:cNvPr>
        <xdr:cNvSpPr txBox="1"/>
      </xdr:nvSpPr>
      <xdr:spPr>
        <a:xfrm>
          <a:off x="2019942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35" name="n_3mainValue【消防施設】&#10;一人当たり面積">
          <a:extLst>
            <a:ext uri="{FF2B5EF4-FFF2-40B4-BE49-F238E27FC236}">
              <a16:creationId xmlns:a16="http://schemas.microsoft.com/office/drawing/2014/main" id="{00000000-0008-0000-0F00-00007B02000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42536</xdr:rowOff>
    </xdr:from>
    <xdr:ext cx="469744" cy="259045"/>
    <xdr:sp macro="" textlink="">
      <xdr:nvSpPr>
        <xdr:cNvPr id="636" name="n_4mainValue【消防施設】&#10;一人当たり面積">
          <a:extLst>
            <a:ext uri="{FF2B5EF4-FFF2-40B4-BE49-F238E27FC236}">
              <a16:creationId xmlns:a16="http://schemas.microsoft.com/office/drawing/2014/main" id="{00000000-0008-0000-0F00-00007C020000}"/>
            </a:ext>
          </a:extLst>
        </xdr:cNvPr>
        <xdr:cNvSpPr txBox="1"/>
      </xdr:nvSpPr>
      <xdr:spPr>
        <a:xfrm>
          <a:off x="184214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00000000-0008-0000-0F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63" name="【庁舎】&#10;有形固定資産減価償却率最小値テキスト">
          <a:extLst>
            <a:ext uri="{FF2B5EF4-FFF2-40B4-BE49-F238E27FC236}">
              <a16:creationId xmlns:a16="http://schemas.microsoft.com/office/drawing/2014/main" id="{00000000-0008-0000-0F00-000097020000}"/>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5" name="【庁舎】&#10;有形固定資産減価償却率最大値テキスト">
          <a:extLst>
            <a:ext uri="{FF2B5EF4-FFF2-40B4-BE49-F238E27FC236}">
              <a16:creationId xmlns:a16="http://schemas.microsoft.com/office/drawing/2014/main" id="{00000000-0008-0000-0F00-000099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667" name="【庁舎】&#10;有形固定資産減価償却率平均値テキスト">
          <a:extLst>
            <a:ext uri="{FF2B5EF4-FFF2-40B4-BE49-F238E27FC236}">
              <a16:creationId xmlns:a16="http://schemas.microsoft.com/office/drawing/2014/main" id="{00000000-0008-0000-0F00-00009B020000}"/>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23768</xdr:rowOff>
    </xdr:from>
    <xdr:to>
      <xdr:col>85</xdr:col>
      <xdr:colOff>177800</xdr:colOff>
      <xdr:row>103</xdr:row>
      <xdr:rowOff>125368</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62687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46645</xdr:rowOff>
    </xdr:from>
    <xdr:ext cx="405111" cy="259045"/>
    <xdr:sp macro="" textlink="">
      <xdr:nvSpPr>
        <xdr:cNvPr id="679" name="【庁舎】&#10;有形固定資産減価償却率該当値テキスト">
          <a:extLst>
            <a:ext uri="{FF2B5EF4-FFF2-40B4-BE49-F238E27FC236}">
              <a16:creationId xmlns:a16="http://schemas.microsoft.com/office/drawing/2014/main" id="{00000000-0008-0000-0F00-0000A7020000}"/>
            </a:ext>
          </a:extLst>
        </xdr:cNvPr>
        <xdr:cNvSpPr txBox="1"/>
      </xdr:nvSpPr>
      <xdr:spPr>
        <a:xfrm>
          <a:off x="16357600" y="1753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167458</xdr:rowOff>
    </xdr:from>
    <xdr:to>
      <xdr:col>81</xdr:col>
      <xdr:colOff>101600</xdr:colOff>
      <xdr:row>103</xdr:row>
      <xdr:rowOff>97608</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5430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46808</xdr:rowOff>
    </xdr:from>
    <xdr:to>
      <xdr:col>85</xdr:col>
      <xdr:colOff>127000</xdr:colOff>
      <xdr:row>103</xdr:row>
      <xdr:rowOff>74568</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5481300" y="1770615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134801</xdr:rowOff>
    </xdr:from>
    <xdr:to>
      <xdr:col>76</xdr:col>
      <xdr:colOff>165100</xdr:colOff>
      <xdr:row>103</xdr:row>
      <xdr:rowOff>64951</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4541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14151</xdr:rowOff>
    </xdr:from>
    <xdr:to>
      <xdr:col>81</xdr:col>
      <xdr:colOff>50800</xdr:colOff>
      <xdr:row>103</xdr:row>
      <xdr:rowOff>46808</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4592300" y="176735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3652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169273</xdr:rowOff>
    </xdr:from>
    <xdr:to>
      <xdr:col>76</xdr:col>
      <xdr:colOff>114300</xdr:colOff>
      <xdr:row>103</xdr:row>
      <xdr:rowOff>14151</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3703300" y="176571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126637</xdr:rowOff>
    </xdr:from>
    <xdr:to>
      <xdr:col>67</xdr:col>
      <xdr:colOff>101600</xdr:colOff>
      <xdr:row>100</xdr:row>
      <xdr:rowOff>56787</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2763500" y="171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5987</xdr:rowOff>
    </xdr:from>
    <xdr:to>
      <xdr:col>71</xdr:col>
      <xdr:colOff>177800</xdr:colOff>
      <xdr:row>102</xdr:row>
      <xdr:rowOff>169273</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2814300" y="17150987"/>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688" name="n_1aveValue【庁舎】&#10;有形固定資産減価償却率">
          <a:extLst>
            <a:ext uri="{FF2B5EF4-FFF2-40B4-BE49-F238E27FC236}">
              <a16:creationId xmlns:a16="http://schemas.microsoft.com/office/drawing/2014/main" id="{00000000-0008-0000-0F00-0000B0020000}"/>
            </a:ext>
          </a:extLst>
        </xdr:cNvPr>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689" name="n_2aveValue【庁舎】&#10;有形固定資産減価償却率">
          <a:extLst>
            <a:ext uri="{FF2B5EF4-FFF2-40B4-BE49-F238E27FC236}">
              <a16:creationId xmlns:a16="http://schemas.microsoft.com/office/drawing/2014/main" id="{00000000-0008-0000-0F00-0000B1020000}"/>
            </a:ext>
          </a:extLst>
        </xdr:cNvPr>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690" name="n_3aveValue【庁舎】&#10;有形固定資産減価償却率">
          <a:extLst>
            <a:ext uri="{FF2B5EF4-FFF2-40B4-BE49-F238E27FC236}">
              <a16:creationId xmlns:a16="http://schemas.microsoft.com/office/drawing/2014/main" id="{00000000-0008-0000-0F00-0000B2020000}"/>
            </a:ext>
          </a:extLst>
        </xdr:cNvPr>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691" name="n_4aveValue【庁舎】&#10;有形固定資産減価償却率">
          <a:extLst>
            <a:ext uri="{FF2B5EF4-FFF2-40B4-BE49-F238E27FC236}">
              <a16:creationId xmlns:a16="http://schemas.microsoft.com/office/drawing/2014/main" id="{00000000-0008-0000-0F00-0000B3020000}"/>
            </a:ext>
          </a:extLst>
        </xdr:cNvPr>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114135</xdr:rowOff>
    </xdr:from>
    <xdr:ext cx="405111" cy="259045"/>
    <xdr:sp macro="" textlink="">
      <xdr:nvSpPr>
        <xdr:cNvPr id="692" name="n_1mainValue【庁舎】&#10;有形固定資産減価償却率">
          <a:extLst>
            <a:ext uri="{FF2B5EF4-FFF2-40B4-BE49-F238E27FC236}">
              <a16:creationId xmlns:a16="http://schemas.microsoft.com/office/drawing/2014/main" id="{00000000-0008-0000-0F00-0000B4020000}"/>
            </a:ext>
          </a:extLst>
        </xdr:cNvPr>
        <xdr:cNvSpPr txBox="1"/>
      </xdr:nvSpPr>
      <xdr:spPr>
        <a:xfrm>
          <a:off x="15266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81478</xdr:rowOff>
    </xdr:from>
    <xdr:ext cx="405111" cy="259045"/>
    <xdr:sp macro="" textlink="">
      <xdr:nvSpPr>
        <xdr:cNvPr id="693" name="n_2mainValue【庁舎】&#10;有形固定資産減価償却率">
          <a:extLst>
            <a:ext uri="{FF2B5EF4-FFF2-40B4-BE49-F238E27FC236}">
              <a16:creationId xmlns:a16="http://schemas.microsoft.com/office/drawing/2014/main" id="{00000000-0008-0000-0F00-0000B5020000}"/>
            </a:ext>
          </a:extLst>
        </xdr:cNvPr>
        <xdr:cNvSpPr txBox="1"/>
      </xdr:nvSpPr>
      <xdr:spPr>
        <a:xfrm>
          <a:off x="14389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694" name="n_3mainValue【庁舎】&#10;有形固定資産減価償却率">
          <a:extLst>
            <a:ext uri="{FF2B5EF4-FFF2-40B4-BE49-F238E27FC236}">
              <a16:creationId xmlns:a16="http://schemas.microsoft.com/office/drawing/2014/main" id="{00000000-0008-0000-0F00-0000B6020000}"/>
            </a:ext>
          </a:extLst>
        </xdr:cNvPr>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73314</xdr:rowOff>
    </xdr:from>
    <xdr:ext cx="340478" cy="259045"/>
    <xdr:sp macro="" textlink="">
      <xdr:nvSpPr>
        <xdr:cNvPr id="695" name="n_4mainValue【庁舎】&#10;有形固定資産減価償却率">
          <a:extLst>
            <a:ext uri="{FF2B5EF4-FFF2-40B4-BE49-F238E27FC236}">
              <a16:creationId xmlns:a16="http://schemas.microsoft.com/office/drawing/2014/main" id="{00000000-0008-0000-0F00-0000B7020000}"/>
            </a:ext>
          </a:extLst>
        </xdr:cNvPr>
        <xdr:cNvSpPr txBox="1"/>
      </xdr:nvSpPr>
      <xdr:spPr>
        <a:xfrm>
          <a:off x="12644061" y="16875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00000000-0008-0000-0F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104</xdr:row>
      <xdr:rowOff>146608</xdr:rowOff>
    </xdr:from>
    <xdr:to>
      <xdr:col>116</xdr:col>
      <xdr:colOff>62864</xdr:colOff>
      <xdr:row>107</xdr:row>
      <xdr:rowOff>153467</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22160864" y="17977408"/>
          <a:ext cx="0" cy="52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157294</xdr:rowOff>
    </xdr:from>
    <xdr:ext cx="469744" cy="259045"/>
    <xdr:sp macro="" textlink="">
      <xdr:nvSpPr>
        <xdr:cNvPr id="718" name="【庁舎】&#10;一人当たり面積最小値テキスト">
          <a:extLst>
            <a:ext uri="{FF2B5EF4-FFF2-40B4-BE49-F238E27FC236}">
              <a16:creationId xmlns:a16="http://schemas.microsoft.com/office/drawing/2014/main" id="{00000000-0008-0000-0F00-0000CE020000}"/>
            </a:ext>
          </a:extLst>
        </xdr:cNvPr>
        <xdr:cNvSpPr txBox="1"/>
      </xdr:nvSpPr>
      <xdr:spPr>
        <a:xfrm>
          <a:off x="22199600" y="1850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153467</xdr:rowOff>
    </xdr:from>
    <xdr:to>
      <xdr:col>116</xdr:col>
      <xdr:colOff>152400</xdr:colOff>
      <xdr:row>107</xdr:row>
      <xdr:rowOff>153467</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2072600" y="18498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93285</xdr:rowOff>
    </xdr:from>
    <xdr:ext cx="469744" cy="259045"/>
    <xdr:sp macro="" textlink="">
      <xdr:nvSpPr>
        <xdr:cNvPr id="720" name="【庁舎】&#10;一人当たり面積最大値テキスト">
          <a:extLst>
            <a:ext uri="{FF2B5EF4-FFF2-40B4-BE49-F238E27FC236}">
              <a16:creationId xmlns:a16="http://schemas.microsoft.com/office/drawing/2014/main" id="{00000000-0008-0000-0F00-0000D0020000}"/>
            </a:ext>
          </a:extLst>
        </xdr:cNvPr>
        <xdr:cNvSpPr txBox="1"/>
      </xdr:nvSpPr>
      <xdr:spPr>
        <a:xfrm>
          <a:off x="22199600" y="177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104</xdr:row>
      <xdr:rowOff>146608</xdr:rowOff>
    </xdr:from>
    <xdr:to>
      <xdr:col>116</xdr:col>
      <xdr:colOff>152400</xdr:colOff>
      <xdr:row>104</xdr:row>
      <xdr:rowOff>146608</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22072600" y="17977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88409</xdr:rowOff>
    </xdr:from>
    <xdr:ext cx="469744" cy="259045"/>
    <xdr:sp macro="" textlink="">
      <xdr:nvSpPr>
        <xdr:cNvPr id="722" name="【庁舎】&#10;一人当たり面積平均値テキスト">
          <a:extLst>
            <a:ext uri="{FF2B5EF4-FFF2-40B4-BE49-F238E27FC236}">
              <a16:creationId xmlns:a16="http://schemas.microsoft.com/office/drawing/2014/main" id="{00000000-0008-0000-0F00-0000D2020000}"/>
            </a:ext>
          </a:extLst>
        </xdr:cNvPr>
        <xdr:cNvSpPr txBox="1"/>
      </xdr:nvSpPr>
      <xdr:spPr>
        <a:xfrm>
          <a:off x="22199600" y="1826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109982</xdr:rowOff>
    </xdr:from>
    <xdr:to>
      <xdr:col>116</xdr:col>
      <xdr:colOff>114300</xdr:colOff>
      <xdr:row>107</xdr:row>
      <xdr:rowOff>40132</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21107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119583</xdr:rowOff>
    </xdr:from>
    <xdr:to>
      <xdr:col>112</xdr:col>
      <xdr:colOff>38100</xdr:colOff>
      <xdr:row>107</xdr:row>
      <xdr:rowOff>49733</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21272500" y="182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138328</xdr:rowOff>
    </xdr:from>
    <xdr:to>
      <xdr:col>107</xdr:col>
      <xdr:colOff>101600</xdr:colOff>
      <xdr:row>107</xdr:row>
      <xdr:rowOff>68478</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20383500" y="1831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146558</xdr:rowOff>
    </xdr:from>
    <xdr:to>
      <xdr:col>102</xdr:col>
      <xdr:colOff>165100</xdr:colOff>
      <xdr:row>107</xdr:row>
      <xdr:rowOff>76708</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9494500" y="1832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122326</xdr:rowOff>
    </xdr:from>
    <xdr:to>
      <xdr:col>98</xdr:col>
      <xdr:colOff>38100</xdr:colOff>
      <xdr:row>107</xdr:row>
      <xdr:rowOff>52476</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8605500" y="182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xdr:rowOff>
    </xdr:from>
    <xdr:to>
      <xdr:col>116</xdr:col>
      <xdr:colOff>114300</xdr:colOff>
      <xdr:row>105</xdr:row>
      <xdr:rowOff>101854</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221107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86631</xdr:rowOff>
    </xdr:from>
    <xdr:ext cx="469744" cy="259045"/>
    <xdr:sp macro="" textlink="">
      <xdr:nvSpPr>
        <xdr:cNvPr id="734" name="【庁舎】&#10;一人当たり面積該当値テキスト">
          <a:extLst>
            <a:ext uri="{FF2B5EF4-FFF2-40B4-BE49-F238E27FC236}">
              <a16:creationId xmlns:a16="http://schemas.microsoft.com/office/drawing/2014/main" id="{00000000-0008-0000-0F00-0000DE020000}"/>
            </a:ext>
          </a:extLst>
        </xdr:cNvPr>
        <xdr:cNvSpPr txBox="1"/>
      </xdr:nvSpPr>
      <xdr:spPr>
        <a:xfrm>
          <a:off x="22199600" y="1791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9855</xdr:rowOff>
    </xdr:from>
    <xdr:to>
      <xdr:col>112</xdr:col>
      <xdr:colOff>38100</xdr:colOff>
      <xdr:row>105</xdr:row>
      <xdr:rowOff>111455</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21272500" y="1801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51054</xdr:rowOff>
    </xdr:from>
    <xdr:to>
      <xdr:col>116</xdr:col>
      <xdr:colOff>63500</xdr:colOff>
      <xdr:row>105</xdr:row>
      <xdr:rowOff>60655</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21323300" y="18053304"/>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20828</xdr:rowOff>
    </xdr:from>
    <xdr:to>
      <xdr:col>107</xdr:col>
      <xdr:colOff>101600</xdr:colOff>
      <xdr:row>105</xdr:row>
      <xdr:rowOff>122428</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20383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60655</xdr:rowOff>
    </xdr:from>
    <xdr:to>
      <xdr:col>111</xdr:col>
      <xdr:colOff>177800</xdr:colOff>
      <xdr:row>105</xdr:row>
      <xdr:rowOff>71628</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20434300" y="1806290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29057</xdr:rowOff>
    </xdr:from>
    <xdr:to>
      <xdr:col>102</xdr:col>
      <xdr:colOff>165100</xdr:colOff>
      <xdr:row>105</xdr:row>
      <xdr:rowOff>130657</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9494500" y="180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71628</xdr:rowOff>
    </xdr:from>
    <xdr:to>
      <xdr:col>107</xdr:col>
      <xdr:colOff>50800</xdr:colOff>
      <xdr:row>105</xdr:row>
      <xdr:rowOff>79857</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9545300" y="1807387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70205</xdr:rowOff>
    </xdr:from>
    <xdr:to>
      <xdr:col>98</xdr:col>
      <xdr:colOff>38100</xdr:colOff>
      <xdr:row>102</xdr:row>
      <xdr:rowOff>355</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8605500" y="173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121005</xdr:rowOff>
    </xdr:from>
    <xdr:to>
      <xdr:col>102</xdr:col>
      <xdr:colOff>114300</xdr:colOff>
      <xdr:row>105</xdr:row>
      <xdr:rowOff>79857</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8656300" y="17437455"/>
          <a:ext cx="889000" cy="64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40860</xdr:rowOff>
    </xdr:from>
    <xdr:ext cx="469744" cy="259045"/>
    <xdr:sp macro="" textlink="">
      <xdr:nvSpPr>
        <xdr:cNvPr id="743" name="n_1aveValue【庁舎】&#10;一人当たり面積">
          <a:extLst>
            <a:ext uri="{FF2B5EF4-FFF2-40B4-BE49-F238E27FC236}">
              <a16:creationId xmlns:a16="http://schemas.microsoft.com/office/drawing/2014/main" id="{00000000-0008-0000-0F00-0000E7020000}"/>
            </a:ext>
          </a:extLst>
        </xdr:cNvPr>
        <xdr:cNvSpPr txBox="1"/>
      </xdr:nvSpPr>
      <xdr:spPr>
        <a:xfrm>
          <a:off x="21075727" y="183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59605</xdr:rowOff>
    </xdr:from>
    <xdr:ext cx="469744" cy="259045"/>
    <xdr:sp macro="" textlink="">
      <xdr:nvSpPr>
        <xdr:cNvPr id="744" name="n_2aveValue【庁舎】&#10;一人当たり面積">
          <a:extLst>
            <a:ext uri="{FF2B5EF4-FFF2-40B4-BE49-F238E27FC236}">
              <a16:creationId xmlns:a16="http://schemas.microsoft.com/office/drawing/2014/main" id="{00000000-0008-0000-0F00-0000E8020000}"/>
            </a:ext>
          </a:extLst>
        </xdr:cNvPr>
        <xdr:cNvSpPr txBox="1"/>
      </xdr:nvSpPr>
      <xdr:spPr>
        <a:xfrm>
          <a:off x="20199427" y="184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67835</xdr:rowOff>
    </xdr:from>
    <xdr:ext cx="469744" cy="259045"/>
    <xdr:sp macro="" textlink="">
      <xdr:nvSpPr>
        <xdr:cNvPr id="745" name="n_3aveValue【庁舎】&#10;一人当たり面積">
          <a:extLst>
            <a:ext uri="{FF2B5EF4-FFF2-40B4-BE49-F238E27FC236}">
              <a16:creationId xmlns:a16="http://schemas.microsoft.com/office/drawing/2014/main" id="{00000000-0008-0000-0F00-0000E9020000}"/>
            </a:ext>
          </a:extLst>
        </xdr:cNvPr>
        <xdr:cNvSpPr txBox="1"/>
      </xdr:nvSpPr>
      <xdr:spPr>
        <a:xfrm>
          <a:off x="19310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43603</xdr:rowOff>
    </xdr:from>
    <xdr:ext cx="469744" cy="259045"/>
    <xdr:sp macro="" textlink="">
      <xdr:nvSpPr>
        <xdr:cNvPr id="746" name="n_4aveValue【庁舎】&#10;一人当たり面積">
          <a:extLst>
            <a:ext uri="{FF2B5EF4-FFF2-40B4-BE49-F238E27FC236}">
              <a16:creationId xmlns:a16="http://schemas.microsoft.com/office/drawing/2014/main" id="{00000000-0008-0000-0F00-0000EA020000}"/>
            </a:ext>
          </a:extLst>
        </xdr:cNvPr>
        <xdr:cNvSpPr txBox="1"/>
      </xdr:nvSpPr>
      <xdr:spPr>
        <a:xfrm>
          <a:off x="18421427" y="183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127982</xdr:rowOff>
    </xdr:from>
    <xdr:ext cx="469744" cy="259045"/>
    <xdr:sp macro="" textlink="">
      <xdr:nvSpPr>
        <xdr:cNvPr id="747" name="n_1mainValue【庁舎】&#10;一人当たり面積">
          <a:extLst>
            <a:ext uri="{FF2B5EF4-FFF2-40B4-BE49-F238E27FC236}">
              <a16:creationId xmlns:a16="http://schemas.microsoft.com/office/drawing/2014/main" id="{00000000-0008-0000-0F00-0000EB020000}"/>
            </a:ext>
          </a:extLst>
        </xdr:cNvPr>
        <xdr:cNvSpPr txBox="1"/>
      </xdr:nvSpPr>
      <xdr:spPr>
        <a:xfrm>
          <a:off x="21075727" y="1778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138955</xdr:rowOff>
    </xdr:from>
    <xdr:ext cx="469744" cy="259045"/>
    <xdr:sp macro="" textlink="">
      <xdr:nvSpPr>
        <xdr:cNvPr id="748" name="n_2mainValue【庁舎】&#10;一人当たり面積">
          <a:extLst>
            <a:ext uri="{FF2B5EF4-FFF2-40B4-BE49-F238E27FC236}">
              <a16:creationId xmlns:a16="http://schemas.microsoft.com/office/drawing/2014/main" id="{00000000-0008-0000-0F00-0000EC020000}"/>
            </a:ext>
          </a:extLst>
        </xdr:cNvPr>
        <xdr:cNvSpPr txBox="1"/>
      </xdr:nvSpPr>
      <xdr:spPr>
        <a:xfrm>
          <a:off x="201994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147184</xdr:rowOff>
    </xdr:from>
    <xdr:ext cx="469744" cy="259045"/>
    <xdr:sp macro="" textlink="">
      <xdr:nvSpPr>
        <xdr:cNvPr id="749" name="n_3mainValue【庁舎】&#10;一人当たり面積">
          <a:extLst>
            <a:ext uri="{FF2B5EF4-FFF2-40B4-BE49-F238E27FC236}">
              <a16:creationId xmlns:a16="http://schemas.microsoft.com/office/drawing/2014/main" id="{00000000-0008-0000-0F00-0000ED020000}"/>
            </a:ext>
          </a:extLst>
        </xdr:cNvPr>
        <xdr:cNvSpPr txBox="1"/>
      </xdr:nvSpPr>
      <xdr:spPr>
        <a:xfrm>
          <a:off x="19310427" y="1780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16882</xdr:rowOff>
    </xdr:from>
    <xdr:ext cx="469744" cy="259045"/>
    <xdr:sp macro="" textlink="">
      <xdr:nvSpPr>
        <xdr:cNvPr id="750" name="n_4mainValue【庁舎】&#10;一人当たり面積">
          <a:extLst>
            <a:ext uri="{FF2B5EF4-FFF2-40B4-BE49-F238E27FC236}">
              <a16:creationId xmlns:a16="http://schemas.microsoft.com/office/drawing/2014/main" id="{00000000-0008-0000-0F00-0000EE020000}"/>
            </a:ext>
          </a:extLst>
        </xdr:cNvPr>
        <xdr:cNvSpPr txBox="1"/>
      </xdr:nvSpPr>
      <xdr:spPr>
        <a:xfrm>
          <a:off x="18421427" y="1716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類似団体と比較すると減価償却率は同様または高い値となっている状況が多数を占めている。</a:t>
          </a:r>
        </a:p>
        <a:p>
          <a:r>
            <a:rPr kumimoji="1" lang="ja-JP" altLang="en-US" sz="1300">
              <a:latin typeface="ＭＳ Ｐゴシック" panose="020B0600070205080204" pitchFamily="50" charset="-128"/>
              <a:ea typeface="ＭＳ Ｐゴシック" panose="020B0600070205080204" pitchFamily="50" charset="-128"/>
            </a:rPr>
            <a:t>公共施設等総合管理計画・施設毎の個別施設計画等に基づいて老朽化対策に取り組む必要がある。</a:t>
          </a: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月に新庁舎が竣工したため、</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年度の有形固定資産減価償却率は低い値となっている。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5,887
5,833
183.86
7,729,392
7,400,300
194,649
3,683,470
6,577,332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月１日現在</a:t>
          </a:r>
          <a:r>
            <a:rPr kumimoji="1" lang="en-US" altLang="ja-JP" sz="1300">
              <a:latin typeface="ＭＳ Ｐゴシック" panose="020B0600070205080204" pitchFamily="50" charset="-128"/>
              <a:ea typeface="ＭＳ Ｐゴシック" panose="020B0600070205080204" pitchFamily="50" charset="-128"/>
            </a:rPr>
            <a:t>42.1</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％）に加え、町内に中心となる産業がないこと等により、財政基盤が弱く、類似団体をかなり下回っている。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地方交付税の現額、会計年度任用職員制度や行政事務委託への移行による雇用形態の変化による人件費の増額、消費税の増額等に対応するため、物件費・補助費等の経常的経費の見直し等を図る。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税制改正による地方消費税交付金等の増により</a:t>
          </a:r>
          <a:r>
            <a:rPr kumimoji="1" lang="en-US" altLang="ja-JP" sz="1300">
              <a:latin typeface="ＭＳ Ｐゴシック" panose="020B0600070205080204" pitchFamily="50" charset="-128"/>
              <a:ea typeface="ＭＳ Ｐゴシック" panose="020B0600070205080204" pitchFamily="50" charset="-128"/>
            </a:rPr>
            <a:t>87.3</a:t>
          </a:r>
          <a:r>
            <a:rPr kumimoji="1" lang="ja-JP" altLang="en-US" sz="1300">
              <a:latin typeface="ＭＳ Ｐゴシック" panose="020B0600070205080204" pitchFamily="50" charset="-128"/>
              <a:ea typeface="ＭＳ Ｐゴシック" panose="020B0600070205080204" pitchFamily="50" charset="-128"/>
            </a:rPr>
            <a:t>％と類似団体と同様の水準となっている。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町単で実施している事業については、創設当初と現状との客観的な分析、他町村の状況を踏まえ、優先度や効果等を検証し、積極的に見直しを図る。公債費については、過疎対策事業債、合併特例債等、普通交付税の基準財政需要額に有利に算入される起債を借入してきたが、今後も交付税算入率の高い有利な起債を活用するとともに、国の地方債計画・同意等基準及び充当率を充分検討し、的確な見込額の計上により、新たな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64</xdr:row>
      <xdr:rowOff>121412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05998"/>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64</xdr:row>
      <xdr:rowOff>121412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94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64</xdr:row>
      <xdr:rowOff>150368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942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64</xdr:row>
      <xdr:rowOff>150368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652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14495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128033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[342,668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類似団体に比べ高い数値を示しているが、その主な要因として挙げられるのは第三セクターである株式会社長和町振興公社（スキー場、温泉施設等）への指定管理料、町内巡回バス委託料等である。平成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年度に全町が過疎地域に指定となるなど人口の減少も進んでおり、一人あたりの決算額も増加傾向にあるため、経費の抑制に努める。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12745</xdr:rowOff>
    </xdr:from>
    <xdr:to>
      <xdr:col>23</xdr:col>
      <xdr:colOff>133350</xdr:colOff>
      <xdr:row>85</xdr:row>
      <xdr:rowOff>6476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414545"/>
          <a:ext cx="838200" cy="16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135533</xdr:rowOff>
    </xdr:from>
    <xdr:to>
      <xdr:col>19</xdr:col>
      <xdr:colOff>133350</xdr:colOff>
      <xdr:row>84</xdr:row>
      <xdr:rowOff>12745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65883"/>
          <a:ext cx="8890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126521</xdr:rowOff>
    </xdr:from>
    <xdr:to>
      <xdr:col>15</xdr:col>
      <xdr:colOff>82550</xdr:colOff>
      <xdr:row>83</xdr:row>
      <xdr:rowOff>135533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356871"/>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126521</xdr:rowOff>
    </xdr:from>
    <xdr:to>
      <xdr:col>11</xdr:col>
      <xdr:colOff>31750</xdr:colOff>
      <xdr:row>83</xdr:row>
      <xdr:rowOff>126904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356871"/>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127126</xdr:rowOff>
    </xdr:from>
    <xdr:to>
      <xdr:col>23</xdr:col>
      <xdr:colOff>184150</xdr:colOff>
      <xdr:row>85</xdr:row>
      <xdr:rowOff>57276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52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99203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50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133395</xdr:rowOff>
    </xdr:from>
    <xdr:to>
      <xdr:col>19</xdr:col>
      <xdr:colOff>184150</xdr:colOff>
      <xdr:row>84</xdr:row>
      <xdr:rowOff>63545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48322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50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84733</xdr:rowOff>
    </xdr:from>
    <xdr:to>
      <xdr:col>15</xdr:col>
      <xdr:colOff>133350</xdr:colOff>
      <xdr:row>84</xdr:row>
      <xdr:rowOff>14883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3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171110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0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75721</xdr:rowOff>
    </xdr:from>
    <xdr:to>
      <xdr:col>11</xdr:col>
      <xdr:colOff>82550</xdr:colOff>
      <xdr:row>84</xdr:row>
      <xdr:rowOff>5871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3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162098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76104</xdr:rowOff>
    </xdr:from>
    <xdr:to>
      <xdr:col>7</xdr:col>
      <xdr:colOff>31750</xdr:colOff>
      <xdr:row>84</xdr:row>
      <xdr:rowOff>6254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3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162481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9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月に実施した給与削減、平成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年度に実施した給与制度の総合的見直しによりラスパイレス指数は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を割り込んでいる。類似団体の</a:t>
          </a:r>
          <a:r>
            <a:rPr kumimoji="1" lang="en-US" altLang="ja-JP" sz="1300">
              <a:latin typeface="ＭＳ Ｐゴシック" panose="020B0600070205080204" pitchFamily="50" charset="-128"/>
              <a:ea typeface="ＭＳ Ｐゴシック" panose="020B0600070205080204" pitchFamily="50" charset="-128"/>
            </a:rPr>
            <a:t>95.8</a:t>
          </a:r>
          <a:r>
            <a:rPr kumimoji="1" lang="ja-JP" altLang="en-US" sz="1300">
              <a:latin typeface="ＭＳ Ｐゴシック" panose="020B0600070205080204" pitchFamily="50" charset="-128"/>
              <a:ea typeface="ＭＳ Ｐゴシック" panose="020B0600070205080204" pitchFamily="50" charset="-128"/>
            </a:rPr>
            <a:t>、全国町村平均</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より高い数値となった。職員の給与については長野県人事委員会勧告に準拠しており、ラスパイラス指数は適正な指標の範囲内ではあるが、今後も国や県並びに他市町村の状況、また社会情勢を踏まえ適正な給与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88</xdr:row>
      <xdr:rowOff>22982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84186"/>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68036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267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91016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a:t>
          </a:r>
          <a:r>
            <a:rPr kumimoji="1" lang="en-US" altLang="ja-JP" sz="1300">
              <a:latin typeface="ＭＳ Ｐゴシック" panose="020B0600070205080204" pitchFamily="50" charset="-128"/>
              <a:ea typeface="ＭＳ Ｐゴシック" panose="020B0600070205080204" pitchFamily="50" charset="-128"/>
            </a:rPr>
            <a:t>8.31</a:t>
          </a:r>
          <a:r>
            <a:rPr kumimoji="1" lang="ja-JP" altLang="en-US" sz="1300">
              <a:latin typeface="ＭＳ Ｐゴシック" panose="020B0600070205080204" pitchFamily="50" charset="-128"/>
              <a:ea typeface="ＭＳ Ｐゴシック" panose="020B0600070205080204" pitchFamily="50" charset="-128"/>
            </a:rPr>
            <a:t>人、類似団体平均</a:t>
          </a:r>
          <a:r>
            <a:rPr kumimoji="1" lang="en-US" altLang="ja-JP" sz="1300">
              <a:latin typeface="ＭＳ Ｐゴシック" panose="020B0600070205080204" pitchFamily="50" charset="-128"/>
              <a:ea typeface="ＭＳ Ｐゴシック" panose="020B0600070205080204" pitchFamily="50" charset="-128"/>
            </a:rPr>
            <a:t>13.36</a:t>
          </a:r>
          <a:r>
            <a:rPr kumimoji="1" lang="ja-JP" altLang="en-US" sz="1300">
              <a:latin typeface="ＭＳ Ｐゴシック" panose="020B0600070205080204" pitchFamily="50" charset="-128"/>
              <a:ea typeface="ＭＳ Ｐゴシック" panose="020B0600070205080204" pitchFamily="50" charset="-128"/>
            </a:rPr>
            <a:t>人を上回る</a:t>
          </a:r>
          <a:r>
            <a:rPr kumimoji="1" lang="en-US" altLang="ja-JP" sz="1300">
              <a:latin typeface="ＭＳ Ｐゴシック" panose="020B0600070205080204" pitchFamily="50" charset="-128"/>
              <a:ea typeface="ＭＳ Ｐゴシック" panose="020B0600070205080204" pitchFamily="50" charset="-128"/>
            </a:rPr>
            <a:t>14.10</a:t>
          </a:r>
          <a:r>
            <a:rPr kumimoji="1" lang="ja-JP" altLang="en-US" sz="1300">
              <a:latin typeface="ＭＳ Ｐゴシック" panose="020B0600070205080204" pitchFamily="50" charset="-128"/>
              <a:ea typeface="ＭＳ Ｐゴシック" panose="020B0600070205080204" pitchFamily="50" charset="-128"/>
            </a:rPr>
            <a:t>人となった。前年度</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人（再任用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人含む、</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月１日現在）に対し、</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人（再任用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人含む、</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月１日現在）と職員数に大きな増減はないが、人口減少が急速に進行しているため数値に変動が生じる要因となっている。</a:t>
          </a:r>
        </a:p>
        <a:p>
          <a:r>
            <a:rPr kumimoji="1" lang="ja-JP" altLang="en-US" sz="1300">
              <a:latin typeface="ＭＳ Ｐゴシック" panose="020B0600070205080204" pitchFamily="50" charset="-128"/>
              <a:ea typeface="ＭＳ Ｐゴシック" panose="020B0600070205080204" pitchFamily="50" charset="-128"/>
            </a:rPr>
            <a:t>職員数の減少は一般財源歳出額の抑制に繋がるが、住民サービスの低下や人事管理・業務量の適正化が課題となることから、一概に削減することは難しい状況もある。定年延長制度や職員の年齢構成等を考慮しながら、今後も民間活力による業務委託を推進し、適正な定員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152082</xdr:rowOff>
    </xdr:from>
    <xdr:to>
      <xdr:col>81</xdr:col>
      <xdr:colOff>44450</xdr:colOff>
      <xdr:row>61</xdr:row>
      <xdr:rowOff>35528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439082"/>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6572</xdr:rowOff>
    </xdr:from>
    <xdr:to>
      <xdr:col>77</xdr:col>
      <xdr:colOff>44450</xdr:colOff>
      <xdr:row>61</xdr:row>
      <xdr:rowOff>35528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650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144844</xdr:rowOff>
    </xdr:from>
    <xdr:to>
      <xdr:col>72</xdr:col>
      <xdr:colOff>203200</xdr:colOff>
      <xdr:row>61</xdr:row>
      <xdr:rowOff>6572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31844"/>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99600</xdr:rowOff>
    </xdr:from>
    <xdr:to>
      <xdr:col>68</xdr:col>
      <xdr:colOff>152400</xdr:colOff>
      <xdr:row>60</xdr:row>
      <xdr:rowOff>144844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8660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73359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6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156178</xdr:rowOff>
    </xdr:from>
    <xdr:to>
      <xdr:col>77</xdr:col>
      <xdr:colOff>95250</xdr:colOff>
      <xdr:row>61</xdr:row>
      <xdr:rowOff>86328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71105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2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127222</xdr:rowOff>
    </xdr:from>
    <xdr:to>
      <xdr:col>73</xdr:col>
      <xdr:colOff>44450</xdr:colOff>
      <xdr:row>61</xdr:row>
      <xdr:rowOff>57372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1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42149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94044</xdr:rowOff>
    </xdr:from>
    <xdr:to>
      <xdr:col>68</xdr:col>
      <xdr:colOff>203200</xdr:colOff>
      <xdr:row>61</xdr:row>
      <xdr:rowOff>24194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8971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6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48800</xdr:rowOff>
    </xdr:from>
    <xdr:to>
      <xdr:col>64</xdr:col>
      <xdr:colOff>152400</xdr:colOff>
      <xdr:row>60</xdr:row>
      <xdr:rowOff>150400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135177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公債費の元利償還金の額が減少し</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年度（単年度）の実質公債費率は前年度よりも減少したが、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（単年度）の</a:t>
          </a:r>
          <a:r>
            <a:rPr kumimoji="1" lang="ja-JP" altLang="en-US" sz="1300">
              <a:latin typeface="ＭＳ Ｐゴシック" panose="020B0600070205080204" pitchFamily="50" charset="-128"/>
              <a:ea typeface="ＭＳ Ｐゴシック" panose="020B0600070205080204" pitchFamily="50" charset="-128"/>
            </a:rPr>
            <a:t>値を上回っており、三カ年平均の実質公債費率は依然として高い水準にあるため、類似団体平均、長野県平均を上回っている。真に必要な事業の検証、費用対効果にも十分配慮しながら、優先順位を定め事業計画を策定し、新たな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103294</xdr:rowOff>
    </xdr:from>
    <xdr:to>
      <xdr:col>81</xdr:col>
      <xdr:colOff>44450</xdr:colOff>
      <xdr:row>43</xdr:row>
      <xdr:rowOff>143510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4756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103294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4354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63077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3871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14817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52494</xdr:rowOff>
    </xdr:from>
    <xdr:to>
      <xdr:col>77</xdr:col>
      <xdr:colOff>95250</xdr:colOff>
      <xdr:row>43</xdr:row>
      <xdr:rowOff>154094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138871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事業等の大規模事業の公債費の償還開始以降、償還額が高い水準で推移していることに加え、基金等の取り崩しによる残高の減少、算入予定割合の減による基準財政需要額算入見込額の減少、債務負担行為に基づく支出予定額の増により、長野県平均よりも大きくなっている。今後も公債費等の義務的経費の削減を中心に手法の合理化、運用の改善を図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45593</xdr:rowOff>
    </xdr:from>
    <xdr:to>
      <xdr:col>81</xdr:col>
      <xdr:colOff>44450</xdr:colOff>
      <xdr:row>17</xdr:row>
      <xdr:rowOff>57658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96024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75607</xdr:rowOff>
    </xdr:from>
    <xdr:to>
      <xdr:col>77</xdr:col>
      <xdr:colOff>44450</xdr:colOff>
      <xdr:row>17</xdr:row>
      <xdr:rowOff>45593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647357"/>
          <a:ext cx="889000" cy="3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17695</xdr:rowOff>
    </xdr:from>
    <xdr:to>
      <xdr:col>72</xdr:col>
      <xdr:colOff>203200</xdr:colOff>
      <xdr:row>15</xdr:row>
      <xdr:rowOff>75607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58944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115951</xdr:rowOff>
    </xdr:from>
    <xdr:to>
      <xdr:col>68</xdr:col>
      <xdr:colOff>152400</xdr:colOff>
      <xdr:row>15</xdr:row>
      <xdr:rowOff>17695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516251"/>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6858</xdr:rowOff>
    </xdr:from>
    <xdr:to>
      <xdr:col>81</xdr:col>
      <xdr:colOff>95250</xdr:colOff>
      <xdr:row>17</xdr:row>
      <xdr:rowOff>108458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150385</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9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166243</xdr:rowOff>
    </xdr:from>
    <xdr:to>
      <xdr:col>77</xdr:col>
      <xdr:colOff>95250</xdr:colOff>
      <xdr:row>17</xdr:row>
      <xdr:rowOff>96393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81170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9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24807</xdr:rowOff>
    </xdr:from>
    <xdr:to>
      <xdr:col>73</xdr:col>
      <xdr:colOff>44450</xdr:colOff>
      <xdr:row>15</xdr:row>
      <xdr:rowOff>126407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111184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68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138345</xdr:rowOff>
    </xdr:from>
    <xdr:to>
      <xdr:col>68</xdr:col>
      <xdr:colOff>203200</xdr:colOff>
      <xdr:row>15</xdr:row>
      <xdr:rowOff>68495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53272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6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65151</xdr:rowOff>
    </xdr:from>
    <xdr:to>
      <xdr:col>64</xdr:col>
      <xdr:colOff>152400</xdr:colOff>
      <xdr:row>14</xdr:row>
      <xdr:rowOff>166751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151528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55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5,887
5,833
183.86
7,729,392
7,400,300
194,649
3,683,470
6,577,332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％、長野県平均の</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％を大きく下回っている。割合が低く抑えられているのは、令和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年度からの会計年度任用職員制度や行政事務委託が大きな要因として推測される。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全体の平均年齢が上昇することにより、平均給与も併せて上昇する給与体系であるため、今後も適正な人員管理や民間活力による業務委託の推進により、人件費関係経費全体の増額を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124714</xdr:rowOff>
    </xdr:from>
    <xdr:to>
      <xdr:col>24</xdr:col>
      <xdr:colOff>25400</xdr:colOff>
      <xdr:row>36</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254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83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93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73914</xdr:rowOff>
    </xdr:from>
    <xdr:to>
      <xdr:col>24</xdr:col>
      <xdr:colOff>76200</xdr:colOff>
      <xdr:row>36</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90441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物件費に係る経常収支比率の主な要因として、巡回バス運行委託料指定管理委託料、ゴミ収集委託料等であるが、類似団体内平均値</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よりも下回っている。しかし令和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年度からの普通交付税の一本算定により交付税が減少するため、一般財源の節減をより一層意識し、更なる経費の抑制を図る。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27940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33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15</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8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4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77470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8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扶助費に係る経常収支比率の主な要因として、福祉医療給付事業等であるが、経常収支比率は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％、長野県平均の</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％よりを大きく下回っている。</a:t>
          </a:r>
        </a:p>
        <a:p>
          <a:r>
            <a:rPr kumimoji="1" lang="ja-JP" altLang="en-US" sz="1300">
              <a:latin typeface="ＭＳ Ｐゴシック" panose="020B0600070205080204" pitchFamily="50" charset="-128"/>
              <a:ea typeface="ＭＳ Ｐゴシック" panose="020B0600070205080204" pitchFamily="50" charset="-128"/>
            </a:rPr>
            <a:t>町単で実施している事業については、創設当初と現状との客観的な分析、他町村の状況を踏まえ、優先度や効果等を検証し、積極的に見直しを図る。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35560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71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35560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57</xdr:row>
      <xdr:rowOff>46990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4814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92710</xdr:rowOff>
    </xdr:from>
    <xdr:to>
      <xdr:col>11</xdr:col>
      <xdr:colOff>9525</xdr:colOff>
      <xdr:row>57</xdr:row>
      <xdr:rowOff>46990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7956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82567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41910</xdr:rowOff>
    </xdr:from>
    <xdr:to>
      <xdr:col>6</xdr:col>
      <xdr:colOff>171450</xdr:colOff>
      <xdr:row>53</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153687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％と類似団体</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％を下回っている。今後も社会経済情勢に留意しながら料率の見直しを検討するとともに、その適正化に努め、税収を主な財源とする普通会計の負担の抑制に努める。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69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57</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224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00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補助費の経常収支比率は</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％と類似団体</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を上回っている。主に依田窪医療福祉事務組合・上田地域広域連合・上田市長和町中学校組合などの一部事務組合への負担金や補助金、下水道事業繰出金が大きな要因となっている。対象機関の事業実績や次年度計画に基づき目的・対象・効果・成果などにより評価を行い、交付の是非や交付基準についても再検討するとともに、毎年決算剰余金がある対象機関については、町の厳しい財政状況を説明し縮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8128</xdr:rowOff>
    </xdr:from>
    <xdr:to>
      <xdr:col>82</xdr:col>
      <xdr:colOff>107950</xdr:colOff>
      <xdr:row>40</xdr:row>
      <xdr:rowOff>40132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8661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140716</xdr:rowOff>
    </xdr:from>
    <xdr:to>
      <xdr:col>78</xdr:col>
      <xdr:colOff>69850</xdr:colOff>
      <xdr:row>40</xdr:row>
      <xdr:rowOff>40132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65581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140716</xdr:rowOff>
    </xdr:from>
    <xdr:to>
      <xdr:col>73</xdr:col>
      <xdr:colOff>180975</xdr:colOff>
      <xdr:row>38</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655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140716</xdr:rowOff>
    </xdr:from>
    <xdr:to>
      <xdr:col>69</xdr:col>
      <xdr:colOff>92075</xdr:colOff>
      <xdr:row>39</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65581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128778</xdr:rowOff>
    </xdr:from>
    <xdr:to>
      <xdr:col>82</xdr:col>
      <xdr:colOff>158750</xdr:colOff>
      <xdr:row>40</xdr:row>
      <xdr:rowOff>58928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37355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160782</xdr:rowOff>
    </xdr:from>
    <xdr:to>
      <xdr:col>78</xdr:col>
      <xdr:colOff>120650</xdr:colOff>
      <xdr:row>40</xdr:row>
      <xdr:rowOff>90932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75709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89916</xdr:rowOff>
    </xdr:from>
    <xdr:to>
      <xdr:col>74</xdr:col>
      <xdr:colOff>31750</xdr:colOff>
      <xdr:row>39</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4843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89916</xdr:rowOff>
    </xdr:from>
    <xdr:to>
      <xdr:col>69</xdr:col>
      <xdr:colOff>142875</xdr:colOff>
      <xdr:row>39</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4843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87630</xdr:rowOff>
    </xdr:from>
    <xdr:to>
      <xdr:col>65</xdr:col>
      <xdr:colOff>53975</xdr:colOff>
      <xdr:row>40</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近年の大規模事業が集中したことにより、地方債の元利償還金が膨らんでおり、公債費に係る経常収支比率は類似団体</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％を上回っている。平成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から公債費の償還が高い水準で推移しており、財政調整基金等の取り崩しにより厳しい財政状況下にある。公債費は多額の残高を有している現状と顕著な伸びの抑制を勘案し、計画的な圧縮と予定されている事業の見直しも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449808"/>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78</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113285</xdr:rowOff>
    </xdr:from>
    <xdr:to>
      <xdr:col>15</xdr:col>
      <xdr:colOff>98425</xdr:colOff>
      <xdr:row>78</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4863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113285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4543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62485</xdr:rowOff>
    </xdr:from>
    <xdr:to>
      <xdr:col>11</xdr:col>
      <xdr:colOff>60325</xdr:colOff>
      <xdr:row>78</xdr:row>
      <xdr:rowOff>164085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148862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a:t>
          </a:r>
          <a:r>
            <a:rPr kumimoji="1" lang="en-US" altLang="ja-JP" sz="1300">
              <a:latin typeface="ＭＳ Ｐゴシック" panose="020B0600070205080204" pitchFamily="50" charset="-128"/>
              <a:ea typeface="ＭＳ Ｐゴシック" panose="020B0600070205080204" pitchFamily="50" charset="-128"/>
            </a:rPr>
            <a:t>71.2</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71.4</a:t>
          </a:r>
          <a:r>
            <a:rPr kumimoji="1" lang="ja-JP" altLang="en-US" sz="1300">
              <a:latin typeface="ＭＳ Ｐゴシック" panose="020B0600070205080204" pitchFamily="50" charset="-128"/>
              <a:ea typeface="ＭＳ Ｐゴシック" panose="020B0600070205080204" pitchFamily="50" charset="-128"/>
            </a:rPr>
            <a:t>％と比較すると、当町における公債費を除いた経常収支比率は</a:t>
          </a:r>
          <a:r>
            <a:rPr kumimoji="1" lang="en-US" altLang="ja-JP" sz="1300">
              <a:latin typeface="ＭＳ Ｐゴシック" panose="020B0600070205080204" pitchFamily="50" charset="-128"/>
              <a:ea typeface="ＭＳ Ｐゴシック" panose="020B0600070205080204" pitchFamily="50" charset="-128"/>
            </a:rPr>
            <a:t>68.4</a:t>
          </a:r>
          <a:r>
            <a:rPr kumimoji="1" lang="ja-JP" altLang="en-US" sz="1300">
              <a:latin typeface="ＭＳ Ｐゴシック" panose="020B0600070205080204" pitchFamily="50" charset="-128"/>
              <a:ea typeface="ＭＳ Ｐゴシック" panose="020B0600070205080204" pitchFamily="50" charset="-128"/>
            </a:rPr>
            <a:t>％と下回っている。その中でも大きな割合を占めている人件費及び補助費等については、令和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年度からの会計年度任用職員制度や行政事務委託により、行政の効率化に努めるとともに、補助費の交付の是非や交付基準についても再検討する。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76</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9697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44704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074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108713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749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108713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144290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43436</xdr:rowOff>
    </xdr:from>
    <xdr:to>
      <xdr:col>29</xdr:col>
      <xdr:colOff>127000</xdr:colOff>
      <xdr:row>15</xdr:row>
      <xdr:rowOff>71261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62811"/>
          <a:ext cx="647700" cy="27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71261</xdr:rowOff>
    </xdr:from>
    <xdr:to>
      <xdr:col>26</xdr:col>
      <xdr:colOff>50800</xdr:colOff>
      <xdr:row>15</xdr:row>
      <xdr:rowOff>105725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90636"/>
          <a:ext cx="698500" cy="3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105725</xdr:rowOff>
    </xdr:from>
    <xdr:to>
      <xdr:col>22</xdr:col>
      <xdr:colOff>114300</xdr:colOff>
      <xdr:row>15</xdr:row>
      <xdr:rowOff>153841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25100"/>
          <a:ext cx="698500" cy="48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153841</xdr:rowOff>
    </xdr:from>
    <xdr:to>
      <xdr:col>18</xdr:col>
      <xdr:colOff>177800</xdr:colOff>
      <xdr:row>16</xdr:row>
      <xdr:rowOff>19927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73216"/>
          <a:ext cx="698500" cy="3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164086</xdr:rowOff>
    </xdr:from>
    <xdr:to>
      <xdr:col>29</xdr:col>
      <xdr:colOff>177800</xdr:colOff>
      <xdr:row>15</xdr:row>
      <xdr:rowOff>94236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1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9163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5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20461</xdr:rowOff>
    </xdr:from>
    <xdr:to>
      <xdr:col>26</xdr:col>
      <xdr:colOff>101600</xdr:colOff>
      <xdr:row>15</xdr:row>
      <xdr:rowOff>122061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3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132238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08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54925</xdr:rowOff>
    </xdr:from>
    <xdr:to>
      <xdr:col>22</xdr:col>
      <xdr:colOff>165100</xdr:colOff>
      <xdr:row>15</xdr:row>
      <xdr:rowOff>156525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7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166702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103041</xdr:rowOff>
    </xdr:from>
    <xdr:to>
      <xdr:col>19</xdr:col>
      <xdr:colOff>38100</xdr:colOff>
      <xdr:row>16</xdr:row>
      <xdr:rowOff>33191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2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43368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9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140577</xdr:rowOff>
    </xdr:from>
    <xdr:to>
      <xdr:col>15</xdr:col>
      <xdr:colOff>101600</xdr:colOff>
      <xdr:row>16</xdr:row>
      <xdr:rowOff>70727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5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80904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2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84154</xdr:rowOff>
    </xdr:from>
    <xdr:to>
      <xdr:col>29</xdr:col>
      <xdr:colOff>127000</xdr:colOff>
      <xdr:row>34</xdr:row>
      <xdr:rowOff>101756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351604"/>
          <a:ext cx="6477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84154</xdr:rowOff>
    </xdr:from>
    <xdr:to>
      <xdr:col>26</xdr:col>
      <xdr:colOff>50800</xdr:colOff>
      <xdr:row>34</xdr:row>
      <xdr:rowOff>206112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351604"/>
          <a:ext cx="698500" cy="121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206112</xdr:rowOff>
    </xdr:from>
    <xdr:to>
      <xdr:col>22</xdr:col>
      <xdr:colOff>114300</xdr:colOff>
      <xdr:row>34</xdr:row>
      <xdr:rowOff>272390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473562"/>
          <a:ext cx="698500" cy="66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205589</xdr:rowOff>
    </xdr:from>
    <xdr:to>
      <xdr:col>18</xdr:col>
      <xdr:colOff>177800</xdr:colOff>
      <xdr:row>34</xdr:row>
      <xdr:rowOff>272390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473039"/>
          <a:ext cx="698500" cy="66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50956</xdr:rowOff>
    </xdr:from>
    <xdr:to>
      <xdr:col>29</xdr:col>
      <xdr:colOff>177800</xdr:colOff>
      <xdr:row>34</xdr:row>
      <xdr:rowOff>152556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18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238933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6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33354</xdr:rowOff>
    </xdr:from>
    <xdr:to>
      <xdr:col>26</xdr:col>
      <xdr:colOff>101600</xdr:colOff>
      <xdr:row>34</xdr:row>
      <xdr:rowOff>134954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0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145131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6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155312</xdr:rowOff>
    </xdr:from>
    <xdr:to>
      <xdr:col>22</xdr:col>
      <xdr:colOff>165100</xdr:colOff>
      <xdr:row>34</xdr:row>
      <xdr:rowOff>256911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2276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267089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221590</xdr:rowOff>
    </xdr:from>
    <xdr:to>
      <xdr:col>19</xdr:col>
      <xdr:colOff>38100</xdr:colOff>
      <xdr:row>34</xdr:row>
      <xdr:rowOff>323190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8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333367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5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154789</xdr:rowOff>
    </xdr:from>
    <xdr:to>
      <xdr:col>15</xdr:col>
      <xdr:colOff>101600</xdr:colOff>
      <xdr:row>34</xdr:row>
      <xdr:rowOff>256389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2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266566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9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5,887
5,833
183.86
7,729,392
7,400,300
194,649
3,683,470
6,577,332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126479</xdr:rowOff>
    </xdr:from>
    <xdr:to>
      <xdr:col>24</xdr:col>
      <xdr:colOff>63500</xdr:colOff>
      <xdr:row>35</xdr:row>
      <xdr:rowOff>130891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55779"/>
          <a:ext cx="838200" cy="1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130891</xdr:rowOff>
    </xdr:from>
    <xdr:to>
      <xdr:col>19</xdr:col>
      <xdr:colOff>177800</xdr:colOff>
      <xdr:row>35</xdr:row>
      <xdr:rowOff>143769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1641"/>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143769</xdr:rowOff>
    </xdr:from>
    <xdr:to>
      <xdr:col>15</xdr:col>
      <xdr:colOff>50800</xdr:colOff>
      <xdr:row>36</xdr:row>
      <xdr:rowOff>1968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44519"/>
          <a:ext cx="8890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1968</xdr:rowOff>
    </xdr:from>
    <xdr:to>
      <xdr:col>10</xdr:col>
      <xdr:colOff>114300</xdr:colOff>
      <xdr:row>36</xdr:row>
      <xdr:rowOff>17247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4168"/>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75679</xdr:rowOff>
    </xdr:from>
    <xdr:to>
      <xdr:col>24</xdr:col>
      <xdr:colOff>114300</xdr:colOff>
      <xdr:row>35</xdr:row>
      <xdr:rowOff>5829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98556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80091</xdr:rowOff>
    </xdr:from>
    <xdr:to>
      <xdr:col>20</xdr:col>
      <xdr:colOff>38100</xdr:colOff>
      <xdr:row>36</xdr:row>
      <xdr:rowOff>10241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26768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92969</xdr:rowOff>
    </xdr:from>
    <xdr:to>
      <xdr:col>15</xdr:col>
      <xdr:colOff>101600</xdr:colOff>
      <xdr:row>36</xdr:row>
      <xdr:rowOff>23119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39646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6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122618</xdr:rowOff>
    </xdr:from>
    <xdr:to>
      <xdr:col>10</xdr:col>
      <xdr:colOff>165100</xdr:colOff>
      <xdr:row>36</xdr:row>
      <xdr:rowOff>52768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69295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9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137897</xdr:rowOff>
    </xdr:from>
    <xdr:to>
      <xdr:col>6</xdr:col>
      <xdr:colOff>38100</xdr:colOff>
      <xdr:row>36</xdr:row>
      <xdr:rowOff>68047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84574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1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18283</xdr:rowOff>
    </xdr:from>
    <xdr:to>
      <xdr:col>24</xdr:col>
      <xdr:colOff>63500</xdr:colOff>
      <xdr:row>55</xdr:row>
      <xdr:rowOff>106607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48033"/>
          <a:ext cx="838200" cy="8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106607</xdr:rowOff>
    </xdr:from>
    <xdr:to>
      <xdr:col>19</xdr:col>
      <xdr:colOff>177800</xdr:colOff>
      <xdr:row>55</xdr:row>
      <xdr:rowOff>145042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36357"/>
          <a:ext cx="889000" cy="3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140725</xdr:rowOff>
    </xdr:from>
    <xdr:to>
      <xdr:col>15</xdr:col>
      <xdr:colOff>50800</xdr:colOff>
      <xdr:row>55</xdr:row>
      <xdr:rowOff>145042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570475"/>
          <a:ext cx="8890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134526</xdr:rowOff>
    </xdr:from>
    <xdr:to>
      <xdr:col>10</xdr:col>
      <xdr:colOff>114300</xdr:colOff>
      <xdr:row>55</xdr:row>
      <xdr:rowOff>140725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564276"/>
          <a:ext cx="889000" cy="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138933</xdr:rowOff>
    </xdr:from>
    <xdr:to>
      <xdr:col>24</xdr:col>
      <xdr:colOff>114300</xdr:colOff>
      <xdr:row>55</xdr:row>
      <xdr:rowOff>69083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3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161810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4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55807</xdr:rowOff>
    </xdr:from>
    <xdr:to>
      <xdr:col>20</xdr:col>
      <xdr:colOff>38100</xdr:colOff>
      <xdr:row>55</xdr:row>
      <xdr:rowOff>157407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2484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6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94242</xdr:rowOff>
    </xdr:from>
    <xdr:to>
      <xdr:col>15</xdr:col>
      <xdr:colOff>101600</xdr:colOff>
      <xdr:row>56</xdr:row>
      <xdr:rowOff>24392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40919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9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89925</xdr:rowOff>
    </xdr:from>
    <xdr:to>
      <xdr:col>10</xdr:col>
      <xdr:colOff>165100</xdr:colOff>
      <xdr:row>56</xdr:row>
      <xdr:rowOff>20075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1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36602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29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83726</xdr:rowOff>
    </xdr:from>
    <xdr:to>
      <xdr:col>6</xdr:col>
      <xdr:colOff>38100</xdr:colOff>
      <xdr:row>56</xdr:row>
      <xdr:rowOff>13876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30403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28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90208</xdr:rowOff>
    </xdr:from>
    <xdr:to>
      <xdr:col>24</xdr:col>
      <xdr:colOff>63500</xdr:colOff>
      <xdr:row>78</xdr:row>
      <xdr:rowOff>99530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63308"/>
          <a:ext cx="8382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99530</xdr:rowOff>
    </xdr:from>
    <xdr:to>
      <xdr:col>19</xdr:col>
      <xdr:colOff>177800</xdr:colOff>
      <xdr:row>78</xdr:row>
      <xdr:rowOff>106260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72630"/>
          <a:ext cx="8890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106260</xdr:rowOff>
    </xdr:from>
    <xdr:to>
      <xdr:col>15</xdr:col>
      <xdr:colOff>50800</xdr:colOff>
      <xdr:row>78</xdr:row>
      <xdr:rowOff>117018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79360"/>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108102</xdr:rowOff>
    </xdr:from>
    <xdr:to>
      <xdr:col>10</xdr:col>
      <xdr:colOff>114300</xdr:colOff>
      <xdr:row>78</xdr:row>
      <xdr:rowOff>117018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81202"/>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39408</xdr:rowOff>
    </xdr:from>
    <xdr:to>
      <xdr:col>24</xdr:col>
      <xdr:colOff>114300</xdr:colOff>
      <xdr:row>78</xdr:row>
      <xdr:rowOff>141008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126420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2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48730</xdr:rowOff>
    </xdr:from>
    <xdr:to>
      <xdr:col>20</xdr:col>
      <xdr:colOff>38100</xdr:colOff>
      <xdr:row>78</xdr:row>
      <xdr:rowOff>150330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141457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1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55460</xdr:rowOff>
    </xdr:from>
    <xdr:to>
      <xdr:col>15</xdr:col>
      <xdr:colOff>101600</xdr:colOff>
      <xdr:row>78</xdr:row>
      <xdr:rowOff>157060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148187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2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66218</xdr:rowOff>
    </xdr:from>
    <xdr:to>
      <xdr:col>10</xdr:col>
      <xdr:colOff>165100</xdr:colOff>
      <xdr:row>78</xdr:row>
      <xdr:rowOff>167818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158945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3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57302</xdr:rowOff>
    </xdr:from>
    <xdr:to>
      <xdr:col>6</xdr:col>
      <xdr:colOff>38100</xdr:colOff>
      <xdr:row>78</xdr:row>
      <xdr:rowOff>158902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150029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64999</xdr:rowOff>
    </xdr:from>
    <xdr:to>
      <xdr:col>24</xdr:col>
      <xdr:colOff>63500</xdr:colOff>
      <xdr:row>97</xdr:row>
      <xdr:rowOff>135776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24199"/>
          <a:ext cx="838200" cy="2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64999</xdr:rowOff>
    </xdr:from>
    <xdr:to>
      <xdr:col>19</xdr:col>
      <xdr:colOff>177800</xdr:colOff>
      <xdr:row>96</xdr:row>
      <xdr:rowOff>97943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24199"/>
          <a:ext cx="889000" cy="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97943</xdr:rowOff>
    </xdr:from>
    <xdr:to>
      <xdr:col>15</xdr:col>
      <xdr:colOff>50800</xdr:colOff>
      <xdr:row>96</xdr:row>
      <xdr:rowOff>132296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57143"/>
          <a:ext cx="8890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132296</xdr:rowOff>
    </xdr:from>
    <xdr:to>
      <xdr:col>10</xdr:col>
      <xdr:colOff>114300</xdr:colOff>
      <xdr:row>97</xdr:row>
      <xdr:rowOff>51372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91496"/>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84976</xdr:rowOff>
    </xdr:from>
    <xdr:to>
      <xdr:col>24</xdr:col>
      <xdr:colOff>114300</xdr:colOff>
      <xdr:row>98</xdr:row>
      <xdr:rowOff>15126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63403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14199</xdr:rowOff>
    </xdr:from>
    <xdr:to>
      <xdr:col>20</xdr:col>
      <xdr:colOff>38100</xdr:colOff>
      <xdr:row>96</xdr:row>
      <xdr:rowOff>115799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132326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24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47143</xdr:rowOff>
    </xdr:from>
    <xdr:to>
      <xdr:col>15</xdr:col>
      <xdr:colOff>101600</xdr:colOff>
      <xdr:row>96</xdr:row>
      <xdr:rowOff>148743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165270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81496</xdr:rowOff>
    </xdr:from>
    <xdr:to>
      <xdr:col>10</xdr:col>
      <xdr:colOff>165100</xdr:colOff>
      <xdr:row>97</xdr:row>
      <xdr:rowOff>11646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xdr:rowOff>
    </xdr:from>
    <xdr:to>
      <xdr:col>6</xdr:col>
      <xdr:colOff>38100</xdr:colOff>
      <xdr:row>97</xdr:row>
      <xdr:rowOff>102172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93299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148284</xdr:rowOff>
    </xdr:from>
    <xdr:to>
      <xdr:col>55</xdr:col>
      <xdr:colOff>0</xdr:colOff>
      <xdr:row>36</xdr:row>
      <xdr:rowOff>92330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77584"/>
          <a:ext cx="838200" cy="28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92330</xdr:rowOff>
    </xdr:from>
    <xdr:to>
      <xdr:col>50</xdr:col>
      <xdr:colOff>114300</xdr:colOff>
      <xdr:row>37</xdr:row>
      <xdr:rowOff>4639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64530"/>
          <a:ext cx="889000" cy="8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130263</xdr:rowOff>
    </xdr:from>
    <xdr:to>
      <xdr:col>45</xdr:col>
      <xdr:colOff>177800</xdr:colOff>
      <xdr:row>37</xdr:row>
      <xdr:rowOff>4639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02463"/>
          <a:ext cx="889000" cy="4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130263</xdr:rowOff>
    </xdr:from>
    <xdr:to>
      <xdr:col>41</xdr:col>
      <xdr:colOff>50800</xdr:colOff>
      <xdr:row>37</xdr:row>
      <xdr:rowOff>32155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02463"/>
          <a:ext cx="8890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97484</xdr:rowOff>
    </xdr:from>
    <xdr:to>
      <xdr:col>55</xdr:col>
      <xdr:colOff>50800</xdr:colOff>
      <xdr:row>35</xdr:row>
      <xdr:rowOff>27634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120361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7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41530</xdr:rowOff>
    </xdr:from>
    <xdr:to>
      <xdr:col>50</xdr:col>
      <xdr:colOff>165100</xdr:colOff>
      <xdr:row>36</xdr:row>
      <xdr:rowOff>143130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159657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8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125289</xdr:rowOff>
    </xdr:from>
    <xdr:to>
      <xdr:col>46</xdr:col>
      <xdr:colOff>38100</xdr:colOff>
      <xdr:row>37</xdr:row>
      <xdr:rowOff>55439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71966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7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79463</xdr:rowOff>
    </xdr:from>
    <xdr:to>
      <xdr:col>41</xdr:col>
      <xdr:colOff>101600</xdr:colOff>
      <xdr:row>37</xdr:row>
      <xdr:rowOff>9613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26140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152805</xdr:rowOff>
    </xdr:from>
    <xdr:to>
      <xdr:col>36</xdr:col>
      <xdr:colOff>165100</xdr:colOff>
      <xdr:row>37</xdr:row>
      <xdr:rowOff>82955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99482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0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58692</xdr:rowOff>
    </xdr:from>
    <xdr:to>
      <xdr:col>55</xdr:col>
      <xdr:colOff>0</xdr:colOff>
      <xdr:row>58</xdr:row>
      <xdr:rowOff>83294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02792"/>
          <a:ext cx="8382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58692</xdr:rowOff>
    </xdr:from>
    <xdr:to>
      <xdr:col>50</xdr:col>
      <xdr:colOff>114300</xdr:colOff>
      <xdr:row>58</xdr:row>
      <xdr:rowOff>95831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02792"/>
          <a:ext cx="889000" cy="3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57150</xdr:rowOff>
    </xdr:from>
    <xdr:to>
      <xdr:col>45</xdr:col>
      <xdr:colOff>177800</xdr:colOff>
      <xdr:row>58</xdr:row>
      <xdr:rowOff>95831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01250"/>
          <a:ext cx="889000" cy="3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57150</xdr:rowOff>
    </xdr:from>
    <xdr:to>
      <xdr:col>41</xdr:col>
      <xdr:colOff>50800</xdr:colOff>
      <xdr:row>58</xdr:row>
      <xdr:rowOff>99182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01250"/>
          <a:ext cx="889000" cy="4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32494</xdr:rowOff>
    </xdr:from>
    <xdr:to>
      <xdr:col>55</xdr:col>
      <xdr:colOff>50800</xdr:colOff>
      <xdr:row>58</xdr:row>
      <xdr:rowOff>134094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9479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7892</xdr:rowOff>
    </xdr:from>
    <xdr:to>
      <xdr:col>50</xdr:col>
      <xdr:colOff>165100</xdr:colOff>
      <xdr:row>58</xdr:row>
      <xdr:rowOff>109492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126019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45031</xdr:rowOff>
    </xdr:from>
    <xdr:to>
      <xdr:col>46</xdr:col>
      <xdr:colOff>38100</xdr:colOff>
      <xdr:row>58</xdr:row>
      <xdr:rowOff>146631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137758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6350</xdr:rowOff>
    </xdr:from>
    <xdr:to>
      <xdr:col>41</xdr:col>
      <xdr:colOff>101600</xdr:colOff>
      <xdr:row>58</xdr:row>
      <xdr:rowOff>107950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124477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2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48382</xdr:rowOff>
    </xdr:from>
    <xdr:to>
      <xdr:col>36</xdr:col>
      <xdr:colOff>165100</xdr:colOff>
      <xdr:row>58</xdr:row>
      <xdr:rowOff>149982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141109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113426</xdr:rowOff>
    </xdr:from>
    <xdr:to>
      <xdr:col>55</xdr:col>
      <xdr:colOff>0</xdr:colOff>
      <xdr:row>79</xdr:row>
      <xdr:rowOff>3070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6526"/>
          <a:ext cx="838200" cy="6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113426</xdr:rowOff>
    </xdr:from>
    <xdr:to>
      <xdr:col>50</xdr:col>
      <xdr:colOff>114300</xdr:colOff>
      <xdr:row>79</xdr:row>
      <xdr:rowOff>26361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86526"/>
          <a:ext cx="889000" cy="8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101056</xdr:rowOff>
    </xdr:from>
    <xdr:to>
      <xdr:col>45</xdr:col>
      <xdr:colOff>177800</xdr:colOff>
      <xdr:row>79</xdr:row>
      <xdr:rowOff>26361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74156"/>
          <a:ext cx="889000" cy="9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101056</xdr:rowOff>
    </xdr:from>
    <xdr:to>
      <xdr:col>41</xdr:col>
      <xdr:colOff>50800</xdr:colOff>
      <xdr:row>78</xdr:row>
      <xdr:rowOff>149782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74156"/>
          <a:ext cx="889000" cy="4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123720</xdr:rowOff>
    </xdr:from>
    <xdr:to>
      <xdr:col>55</xdr:col>
      <xdr:colOff>50800</xdr:colOff>
      <xdr:row>79</xdr:row>
      <xdr:rowOff>53870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62626</xdr:rowOff>
    </xdr:from>
    <xdr:to>
      <xdr:col>50</xdr:col>
      <xdr:colOff>165100</xdr:colOff>
      <xdr:row>78</xdr:row>
      <xdr:rowOff>164226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9303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147011</xdr:rowOff>
    </xdr:from>
    <xdr:to>
      <xdr:col>46</xdr:col>
      <xdr:colOff>38100</xdr:colOff>
      <xdr:row>79</xdr:row>
      <xdr:rowOff>77161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68288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1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50256</xdr:rowOff>
    </xdr:from>
    <xdr:to>
      <xdr:col>41</xdr:col>
      <xdr:colOff>101600</xdr:colOff>
      <xdr:row>78</xdr:row>
      <xdr:rowOff>151856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168383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98982</xdr:rowOff>
    </xdr:from>
    <xdr:to>
      <xdr:col>36</xdr:col>
      <xdr:colOff>165100</xdr:colOff>
      <xdr:row>79</xdr:row>
      <xdr:rowOff>29132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20259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6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93940</xdr:rowOff>
    </xdr:from>
    <xdr:to>
      <xdr:col>55</xdr:col>
      <xdr:colOff>0</xdr:colOff>
      <xdr:row>98</xdr:row>
      <xdr:rowOff>101034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6040"/>
          <a:ext cx="8382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93940</xdr:rowOff>
    </xdr:from>
    <xdr:to>
      <xdr:col>50</xdr:col>
      <xdr:colOff>114300</xdr:colOff>
      <xdr:row>98</xdr:row>
      <xdr:rowOff>117525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6040"/>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102622</xdr:rowOff>
    </xdr:from>
    <xdr:to>
      <xdr:col>45</xdr:col>
      <xdr:colOff>177800</xdr:colOff>
      <xdr:row>98</xdr:row>
      <xdr:rowOff>117525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4722"/>
          <a:ext cx="889000" cy="1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102622</xdr:rowOff>
    </xdr:from>
    <xdr:to>
      <xdr:col>41</xdr:col>
      <xdr:colOff>50800</xdr:colOff>
      <xdr:row>99</xdr:row>
      <xdr:rowOff>482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04722"/>
          <a:ext cx="889000" cy="6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50234</xdr:rowOff>
    </xdr:from>
    <xdr:to>
      <xdr:col>55</xdr:col>
      <xdr:colOff>50800</xdr:colOff>
      <xdr:row>98</xdr:row>
      <xdr:rowOff>151834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9611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4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43140</xdr:rowOff>
    </xdr:from>
    <xdr:to>
      <xdr:col>50</xdr:col>
      <xdr:colOff>165100</xdr:colOff>
      <xdr:row>98</xdr:row>
      <xdr:rowOff>144740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161267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2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66725</xdr:rowOff>
    </xdr:from>
    <xdr:to>
      <xdr:col>46</xdr:col>
      <xdr:colOff>38100</xdr:colOff>
      <xdr:row>98</xdr:row>
      <xdr:rowOff>168325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13402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51822</xdr:rowOff>
    </xdr:from>
    <xdr:to>
      <xdr:col>41</xdr:col>
      <xdr:colOff>101600</xdr:colOff>
      <xdr:row>98</xdr:row>
      <xdr:rowOff>153422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169949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121132</xdr:rowOff>
    </xdr:from>
    <xdr:to>
      <xdr:col>36</xdr:col>
      <xdr:colOff>165100</xdr:colOff>
      <xdr:row>99</xdr:row>
      <xdr:rowOff>51282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2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42409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1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77597</xdr:rowOff>
    </xdr:from>
    <xdr:to>
      <xdr:col>85</xdr:col>
      <xdr:colOff>127000</xdr:colOff>
      <xdr:row>38</xdr:row>
      <xdr:rowOff>93332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249797"/>
          <a:ext cx="838200" cy="3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93332</xdr:rowOff>
    </xdr:from>
    <xdr:to>
      <xdr:col>81</xdr:col>
      <xdr:colOff>50800</xdr:colOff>
      <xdr:row>39</xdr:row>
      <xdr:rowOff>26562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08432"/>
          <a:ext cx="889000" cy="10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2948</xdr:rowOff>
    </xdr:from>
    <xdr:to>
      <xdr:col>76</xdr:col>
      <xdr:colOff>114300</xdr:colOff>
      <xdr:row>39</xdr:row>
      <xdr:rowOff>26562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89498"/>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133463</xdr:rowOff>
    </xdr:from>
    <xdr:to>
      <xdr:col>71</xdr:col>
      <xdr:colOff>177800</xdr:colOff>
      <xdr:row>39</xdr:row>
      <xdr:rowOff>2948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48563"/>
          <a:ext cx="889000" cy="4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49279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51291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26797</xdr:rowOff>
    </xdr:from>
    <xdr:to>
      <xdr:col>85</xdr:col>
      <xdr:colOff>177800</xdr:colOff>
      <xdr:row>36</xdr:row>
      <xdr:rowOff>128397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49674</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05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42532</xdr:rowOff>
    </xdr:from>
    <xdr:to>
      <xdr:col>81</xdr:col>
      <xdr:colOff>101600</xdr:colOff>
      <xdr:row>38</xdr:row>
      <xdr:rowOff>144132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160659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147212</xdr:rowOff>
    </xdr:from>
    <xdr:to>
      <xdr:col>76</xdr:col>
      <xdr:colOff>165100</xdr:colOff>
      <xdr:row>39</xdr:row>
      <xdr:rowOff>77362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68489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5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123598</xdr:rowOff>
    </xdr:from>
    <xdr:to>
      <xdr:col>72</xdr:col>
      <xdr:colOff>38100</xdr:colOff>
      <xdr:row>39</xdr:row>
      <xdr:rowOff>53748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70274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82663</xdr:rowOff>
    </xdr:from>
    <xdr:to>
      <xdr:col>67</xdr:col>
      <xdr:colOff>101600</xdr:colOff>
      <xdr:row>39</xdr:row>
      <xdr:rowOff>12813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29340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7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139409</xdr:rowOff>
    </xdr:from>
    <xdr:to>
      <xdr:col>85</xdr:col>
      <xdr:colOff>127000</xdr:colOff>
      <xdr:row>73</xdr:row>
      <xdr:rowOff>159788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2655259"/>
          <a:ext cx="838200" cy="2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139409</xdr:rowOff>
    </xdr:from>
    <xdr:to>
      <xdr:col>81</xdr:col>
      <xdr:colOff>50800</xdr:colOff>
      <xdr:row>73</xdr:row>
      <xdr:rowOff>154216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655259"/>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154216</xdr:rowOff>
    </xdr:from>
    <xdr:to>
      <xdr:col>76</xdr:col>
      <xdr:colOff>114300</xdr:colOff>
      <xdr:row>74</xdr:row>
      <xdr:rowOff>12787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670066"/>
          <a:ext cx="889000" cy="3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12787</xdr:rowOff>
    </xdr:from>
    <xdr:to>
      <xdr:col>71</xdr:col>
      <xdr:colOff>177800</xdr:colOff>
      <xdr:row>74</xdr:row>
      <xdr:rowOff>50123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700087"/>
          <a:ext cx="889000" cy="3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108988</xdr:rowOff>
    </xdr:from>
    <xdr:to>
      <xdr:col>85</xdr:col>
      <xdr:colOff>177800</xdr:colOff>
      <xdr:row>74</xdr:row>
      <xdr:rowOff>39138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6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131865</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47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88609</xdr:rowOff>
    </xdr:from>
    <xdr:to>
      <xdr:col>81</xdr:col>
      <xdr:colOff>101600</xdr:colOff>
      <xdr:row>74</xdr:row>
      <xdr:rowOff>18759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6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35286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37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103416</xdr:rowOff>
    </xdr:from>
    <xdr:to>
      <xdr:col>76</xdr:col>
      <xdr:colOff>165100</xdr:colOff>
      <xdr:row>74</xdr:row>
      <xdr:rowOff>33566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6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50093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39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133437</xdr:rowOff>
    </xdr:from>
    <xdr:to>
      <xdr:col>72</xdr:col>
      <xdr:colOff>38100</xdr:colOff>
      <xdr:row>74</xdr:row>
      <xdr:rowOff>63587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6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80114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42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170773</xdr:rowOff>
    </xdr:from>
    <xdr:to>
      <xdr:col>67</xdr:col>
      <xdr:colOff>101600</xdr:colOff>
      <xdr:row>74</xdr:row>
      <xdr:rowOff>100923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6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117450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46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73151</xdr:rowOff>
    </xdr:from>
    <xdr:to>
      <xdr:col>85</xdr:col>
      <xdr:colOff>127000</xdr:colOff>
      <xdr:row>99</xdr:row>
      <xdr:rowOff>80159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46701"/>
          <a:ext cx="838200" cy="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80159</xdr:rowOff>
    </xdr:from>
    <xdr:to>
      <xdr:col>81</xdr:col>
      <xdr:colOff>50800</xdr:colOff>
      <xdr:row>99</xdr:row>
      <xdr:rowOff>88987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53709"/>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88987</xdr:rowOff>
    </xdr:from>
    <xdr:to>
      <xdr:col>76</xdr:col>
      <xdr:colOff>114300</xdr:colOff>
      <xdr:row>99</xdr:row>
      <xdr:rowOff>90168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6253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51042</xdr:rowOff>
    </xdr:from>
    <xdr:to>
      <xdr:col>71</xdr:col>
      <xdr:colOff>177800</xdr:colOff>
      <xdr:row>99</xdr:row>
      <xdr:rowOff>90168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24592"/>
          <a:ext cx="889000" cy="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22351</xdr:rowOff>
    </xdr:from>
    <xdr:to>
      <xdr:col>85</xdr:col>
      <xdr:colOff>177800</xdr:colOff>
      <xdr:row>99</xdr:row>
      <xdr:rowOff>123951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9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108728</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29359</xdr:rowOff>
    </xdr:from>
    <xdr:to>
      <xdr:col>81</xdr:col>
      <xdr:colOff>101600</xdr:colOff>
      <xdr:row>99</xdr:row>
      <xdr:rowOff>130959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122086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38187</xdr:rowOff>
    </xdr:from>
    <xdr:to>
      <xdr:col>76</xdr:col>
      <xdr:colOff>165100</xdr:colOff>
      <xdr:row>99</xdr:row>
      <xdr:rowOff>139787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1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130914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10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39368</xdr:rowOff>
    </xdr:from>
    <xdr:to>
      <xdr:col>72</xdr:col>
      <xdr:colOff>38100</xdr:colOff>
      <xdr:row>99</xdr:row>
      <xdr:rowOff>140968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132095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0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242</xdr:rowOff>
    </xdr:from>
    <xdr:to>
      <xdr:col>67</xdr:col>
      <xdr:colOff>101600</xdr:colOff>
      <xdr:row>99</xdr:row>
      <xdr:rowOff>101842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92969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82144</xdr:rowOff>
    </xdr:from>
    <xdr:to>
      <xdr:col>116</xdr:col>
      <xdr:colOff>63500</xdr:colOff>
      <xdr:row>58</xdr:row>
      <xdr:rowOff>84557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2624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61760</xdr:rowOff>
    </xdr:from>
    <xdr:to>
      <xdr:col>111</xdr:col>
      <xdr:colOff>177800</xdr:colOff>
      <xdr:row>58</xdr:row>
      <xdr:rowOff>84557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834410"/>
          <a:ext cx="889000" cy="19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61760</xdr:rowOff>
    </xdr:from>
    <xdr:to>
      <xdr:col>107</xdr:col>
      <xdr:colOff>50800</xdr:colOff>
      <xdr:row>58</xdr:row>
      <xdr:rowOff>89370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834410"/>
          <a:ext cx="889000" cy="1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89370</xdr:rowOff>
    </xdr:from>
    <xdr:to>
      <xdr:col>102</xdr:col>
      <xdr:colOff>114300</xdr:colOff>
      <xdr:row>58</xdr:row>
      <xdr:rowOff>91859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33470"/>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31344</xdr:rowOff>
    </xdr:from>
    <xdr:to>
      <xdr:col>116</xdr:col>
      <xdr:colOff>114300</xdr:colOff>
      <xdr:row>58</xdr:row>
      <xdr:rowOff>132944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54221</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33757</xdr:rowOff>
    </xdr:from>
    <xdr:to>
      <xdr:col>112</xdr:col>
      <xdr:colOff>38100</xdr:colOff>
      <xdr:row>58</xdr:row>
      <xdr:rowOff>135357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151884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75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10960</xdr:rowOff>
    </xdr:from>
    <xdr:to>
      <xdr:col>107</xdr:col>
      <xdr:colOff>101600</xdr:colOff>
      <xdr:row>57</xdr:row>
      <xdr:rowOff>112560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7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129087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55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38570</xdr:rowOff>
    </xdr:from>
    <xdr:to>
      <xdr:col>102</xdr:col>
      <xdr:colOff>165100</xdr:colOff>
      <xdr:row>58</xdr:row>
      <xdr:rowOff>140170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156697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41059</xdr:rowOff>
    </xdr:from>
    <xdr:to>
      <xdr:col>98</xdr:col>
      <xdr:colOff>38100</xdr:colOff>
      <xdr:row>58</xdr:row>
      <xdr:rowOff>142659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8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159186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6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254</xdr:rowOff>
    </xdr:from>
    <xdr:to>
      <xdr:col>116</xdr:col>
      <xdr:colOff>63500</xdr:colOff>
      <xdr:row>77</xdr:row>
      <xdr:rowOff>20620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201904"/>
          <a:ext cx="8382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33325</xdr:rowOff>
    </xdr:from>
    <xdr:to>
      <xdr:col>111</xdr:col>
      <xdr:colOff>177800</xdr:colOff>
      <xdr:row>77</xdr:row>
      <xdr:rowOff>254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720625"/>
          <a:ext cx="889000" cy="48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33325</xdr:rowOff>
    </xdr:from>
    <xdr:to>
      <xdr:col>107</xdr:col>
      <xdr:colOff>50800</xdr:colOff>
      <xdr:row>74</xdr:row>
      <xdr:rowOff>144729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720625"/>
          <a:ext cx="889000" cy="1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121815</xdr:rowOff>
    </xdr:from>
    <xdr:to>
      <xdr:col>102</xdr:col>
      <xdr:colOff>114300</xdr:colOff>
      <xdr:row>74</xdr:row>
      <xdr:rowOff>144729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637665"/>
          <a:ext cx="889000" cy="19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141270</xdr:rowOff>
    </xdr:from>
    <xdr:to>
      <xdr:col>116</xdr:col>
      <xdr:colOff>114300</xdr:colOff>
      <xdr:row>77</xdr:row>
      <xdr:rowOff>71420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119697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4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120904</xdr:rowOff>
    </xdr:from>
    <xdr:to>
      <xdr:col>112</xdr:col>
      <xdr:colOff>38100</xdr:colOff>
      <xdr:row>77</xdr:row>
      <xdr:rowOff>51054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42181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153975</xdr:rowOff>
    </xdr:from>
    <xdr:to>
      <xdr:col>107</xdr:col>
      <xdr:colOff>101600</xdr:colOff>
      <xdr:row>74</xdr:row>
      <xdr:rowOff>84125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6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100652</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44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93929</xdr:rowOff>
    </xdr:from>
    <xdr:to>
      <xdr:col>102</xdr:col>
      <xdr:colOff>165100</xdr:colOff>
      <xdr:row>75</xdr:row>
      <xdr:rowOff>24079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40606</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55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71015</xdr:rowOff>
    </xdr:from>
    <xdr:to>
      <xdr:col>98</xdr:col>
      <xdr:colOff>38100</xdr:colOff>
      <xdr:row>74</xdr:row>
      <xdr:rowOff>1165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5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17692</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36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1,234,558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歳出総額</a:t>
          </a:r>
          <a:r>
            <a:rPr kumimoji="1" lang="en-US" altLang="ja-JP" sz="1300">
              <a:latin typeface="ＭＳ Ｐゴシック" panose="020B0600070205080204" pitchFamily="50" charset="-128"/>
              <a:ea typeface="ＭＳ Ｐゴシック" panose="020B0600070205080204" pitchFamily="50" charset="-128"/>
            </a:rPr>
            <a:t>/R2.1.1</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5,994</a:t>
          </a:r>
          <a:r>
            <a:rPr kumimoji="1" lang="ja-JP" altLang="en-US" sz="1300">
              <a:latin typeface="ＭＳ Ｐゴシック" panose="020B0600070205080204" pitchFamily="50" charset="-128"/>
              <a:ea typeface="ＭＳ Ｐゴシック" panose="020B0600070205080204" pitchFamily="50" charset="-128"/>
            </a:rPr>
            <a:t>人）となっている。補助費は類似団体</a:t>
          </a:r>
          <a:r>
            <a:rPr kumimoji="1" lang="en-US" altLang="ja-JP" sz="1300">
              <a:latin typeface="ＭＳ Ｐゴシック" panose="020B0600070205080204" pitchFamily="50" charset="-128"/>
              <a:ea typeface="ＭＳ Ｐゴシック" panose="020B0600070205080204" pitchFamily="50" charset="-128"/>
            </a:rPr>
            <a:t>236,110</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395,494</a:t>
          </a:r>
          <a:r>
            <a:rPr kumimoji="1" lang="ja-JP" altLang="en-US" sz="1300">
              <a:latin typeface="ＭＳ Ｐゴシック" panose="020B0600070205080204" pitchFamily="50" charset="-128"/>
              <a:ea typeface="ＭＳ Ｐゴシック" panose="020B0600070205080204" pitchFamily="50" charset="-128"/>
            </a:rPr>
            <a:t>円と大きく上回っている。主に依田窪医療福祉事務組合・上田地域広域連合・上田市長和町中学校組合などの一部事務組合への負担金や補助金、下水道事業繰出金が要因となっている。対象機関の事業実績や次年度計画に基づき目的・対象・効果・成果などにより評価を行い、交付の是非や交付基準についても再検討するとともに、毎年決算剰余金がある対象機関については、町の厳しい財政状況を説明し縮減を図る。公債費は類似団体</a:t>
          </a:r>
          <a:r>
            <a:rPr kumimoji="1" lang="en-US" altLang="ja-JP" sz="1300">
              <a:latin typeface="ＭＳ Ｐゴシック" panose="020B0600070205080204" pitchFamily="50" charset="-128"/>
              <a:ea typeface="ＭＳ Ｐゴシック" panose="020B0600070205080204" pitchFamily="50" charset="-128"/>
            </a:rPr>
            <a:t>77,037</a:t>
          </a:r>
          <a:r>
            <a:rPr kumimoji="1" lang="ja-JP" altLang="en-US" sz="1300">
              <a:latin typeface="ＭＳ Ｐゴシック" panose="020B0600070205080204" pitchFamily="50" charset="-128"/>
              <a:ea typeface="ＭＳ Ｐゴシック" panose="020B0600070205080204" pitchFamily="50" charset="-128"/>
            </a:rPr>
            <a:t>円、長野県平均</a:t>
          </a:r>
          <a:r>
            <a:rPr kumimoji="1" lang="en-US" altLang="ja-JP" sz="1300">
              <a:latin typeface="ＭＳ Ｐゴシック" panose="020B0600070205080204" pitchFamily="50" charset="-128"/>
              <a:ea typeface="ＭＳ Ｐゴシック" panose="020B0600070205080204" pitchFamily="50" charset="-128"/>
            </a:rPr>
            <a:t>49,688</a:t>
          </a:r>
          <a:r>
            <a:rPr kumimoji="1" lang="ja-JP" altLang="en-US" sz="1300">
              <a:latin typeface="ＭＳ Ｐゴシック" panose="020B0600070205080204" pitchFamily="50" charset="-128"/>
              <a:ea typeface="ＭＳ Ｐゴシック" panose="020B0600070205080204" pitchFamily="50" charset="-128"/>
            </a:rPr>
            <a:t>円を上回ってる。近年大型の整備事業が集中したことにより、地方債の元利償還金が膨らんで平成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から公債費の償還が高い水準で推移しており、財政調整基金等の取り崩しにより非常に厳しい財政状況下にある。公債費は多額の残高を有している現状と顕著な伸びの抑制を勘案し、計画的な圧縮と予定されている事業の見直しも検討する。繰出金は特別会計への赤字補填的な繰出金が多額な状況にあることから、今後、社会経済情勢に留意しながら料率の見直しを検討するとともに、その適正化に努め、税収を主な財源とする普通会計の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5,887
5,833
183.86
7,729,392
7,400,300
194,649
3,683,470
6,577,332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53322</xdr:rowOff>
    </xdr:from>
    <xdr:to>
      <xdr:col>24</xdr:col>
      <xdr:colOff>63500</xdr:colOff>
      <xdr:row>36</xdr:row>
      <xdr:rowOff>169745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25522"/>
          <a:ext cx="838200" cy="1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53322</xdr:rowOff>
    </xdr:from>
    <xdr:to>
      <xdr:col>19</xdr:col>
      <xdr:colOff>177800</xdr:colOff>
      <xdr:row>36</xdr:row>
      <xdr:rowOff>119126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25522"/>
          <a:ext cx="889000" cy="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137414</xdr:rowOff>
    </xdr:from>
    <xdr:to>
      <xdr:col>15</xdr:col>
      <xdr:colOff>50800</xdr:colOff>
      <xdr:row>36</xdr:row>
      <xdr:rowOff>119126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38164"/>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81407</xdr:rowOff>
    </xdr:from>
    <xdr:to>
      <xdr:col>10</xdr:col>
      <xdr:colOff>114300</xdr:colOff>
      <xdr:row>35</xdr:row>
      <xdr:rowOff>137414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82157"/>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118945</xdr:rowOff>
    </xdr:from>
    <xdr:to>
      <xdr:col>24</xdr:col>
      <xdr:colOff>114300</xdr:colOff>
      <xdr:row>37</xdr:row>
      <xdr:rowOff>49095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9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97372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6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2522</xdr:rowOff>
    </xdr:from>
    <xdr:to>
      <xdr:col>20</xdr:col>
      <xdr:colOff>38100</xdr:colOff>
      <xdr:row>36</xdr:row>
      <xdr:rowOff>104122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7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95249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6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68326</xdr:rowOff>
    </xdr:from>
    <xdr:to>
      <xdr:col>15</xdr:col>
      <xdr:colOff>101600</xdr:colOff>
      <xdr:row>36</xdr:row>
      <xdr:rowOff>169926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161053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86614</xdr:rowOff>
    </xdr:from>
    <xdr:to>
      <xdr:col>10</xdr:col>
      <xdr:colOff>165100</xdr:colOff>
      <xdr:row>36</xdr:row>
      <xdr:rowOff>16764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148734</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8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109482</xdr:rowOff>
    </xdr:from>
    <xdr:to>
      <xdr:col>24</xdr:col>
      <xdr:colOff>63500</xdr:colOff>
      <xdr:row>58</xdr:row>
      <xdr:rowOff>106944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882132"/>
          <a:ext cx="838200" cy="16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100547</xdr:rowOff>
    </xdr:from>
    <xdr:to>
      <xdr:col>19</xdr:col>
      <xdr:colOff>177800</xdr:colOff>
      <xdr:row>58</xdr:row>
      <xdr:rowOff>106944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44647"/>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100547</xdr:rowOff>
    </xdr:from>
    <xdr:to>
      <xdr:col>15</xdr:col>
      <xdr:colOff>50800</xdr:colOff>
      <xdr:row>58</xdr:row>
      <xdr:rowOff>133449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44647"/>
          <a:ext cx="889000" cy="3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113018</xdr:rowOff>
    </xdr:from>
    <xdr:to>
      <xdr:col>10</xdr:col>
      <xdr:colOff>114300</xdr:colOff>
      <xdr:row>58</xdr:row>
      <xdr:rowOff>133449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57118"/>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58682</xdr:rowOff>
    </xdr:from>
    <xdr:to>
      <xdr:col>24</xdr:col>
      <xdr:colOff>114300</xdr:colOff>
      <xdr:row>57</xdr:row>
      <xdr:rowOff>160282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81559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56144</xdr:rowOff>
    </xdr:from>
    <xdr:to>
      <xdr:col>20</xdr:col>
      <xdr:colOff>38100</xdr:colOff>
      <xdr:row>58</xdr:row>
      <xdr:rowOff>157744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0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2821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49747</xdr:rowOff>
    </xdr:from>
    <xdr:to>
      <xdr:col>15</xdr:col>
      <xdr:colOff>101600</xdr:colOff>
      <xdr:row>58</xdr:row>
      <xdr:rowOff>151347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167874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6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82649</xdr:rowOff>
    </xdr:from>
    <xdr:to>
      <xdr:col>10</xdr:col>
      <xdr:colOff>165100</xdr:colOff>
      <xdr:row>59</xdr:row>
      <xdr:rowOff>12799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3926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1011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62218</xdr:rowOff>
    </xdr:from>
    <xdr:to>
      <xdr:col>6</xdr:col>
      <xdr:colOff>38100</xdr:colOff>
      <xdr:row>58</xdr:row>
      <xdr:rowOff>163818</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8895</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8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127058</xdr:rowOff>
    </xdr:from>
    <xdr:to>
      <xdr:col>24</xdr:col>
      <xdr:colOff>63500</xdr:colOff>
      <xdr:row>75</xdr:row>
      <xdr:rowOff>20662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14358"/>
          <a:ext cx="838200" cy="6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20662</xdr:rowOff>
    </xdr:from>
    <xdr:to>
      <xdr:col>19</xdr:col>
      <xdr:colOff>177800</xdr:colOff>
      <xdr:row>75</xdr:row>
      <xdr:rowOff>100718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79412"/>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32921</xdr:rowOff>
    </xdr:from>
    <xdr:to>
      <xdr:col>15</xdr:col>
      <xdr:colOff>50800</xdr:colOff>
      <xdr:row>75</xdr:row>
      <xdr:rowOff>100718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91671"/>
          <a:ext cx="889000" cy="6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102998</xdr:rowOff>
    </xdr:from>
    <xdr:to>
      <xdr:col>10</xdr:col>
      <xdr:colOff>114300</xdr:colOff>
      <xdr:row>75</xdr:row>
      <xdr:rowOff>32921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790298"/>
          <a:ext cx="889000" cy="10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76258</xdr:rowOff>
    </xdr:from>
    <xdr:to>
      <xdr:col>24</xdr:col>
      <xdr:colOff>114300</xdr:colOff>
      <xdr:row>75</xdr:row>
      <xdr:rowOff>6408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99135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141312</xdr:rowOff>
    </xdr:from>
    <xdr:to>
      <xdr:col>20</xdr:col>
      <xdr:colOff>38100</xdr:colOff>
      <xdr:row>75</xdr:row>
      <xdr:rowOff>71462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87989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0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49918</xdr:rowOff>
    </xdr:from>
    <xdr:to>
      <xdr:col>15</xdr:col>
      <xdr:colOff>101600</xdr:colOff>
      <xdr:row>75</xdr:row>
      <xdr:rowOff>151518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168045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8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153571</xdr:rowOff>
    </xdr:from>
    <xdr:to>
      <xdr:col>10</xdr:col>
      <xdr:colOff>165100</xdr:colOff>
      <xdr:row>75</xdr:row>
      <xdr:rowOff>83721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100248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1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52198</xdr:rowOff>
    </xdr:from>
    <xdr:to>
      <xdr:col>6</xdr:col>
      <xdr:colOff>38100</xdr:colOff>
      <xdr:row>74</xdr:row>
      <xdr:rowOff>153798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170325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1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153274</xdr:rowOff>
    </xdr:from>
    <xdr:to>
      <xdr:col>24</xdr:col>
      <xdr:colOff>62865</xdr:colOff>
      <xdr:row>98</xdr:row>
      <xdr:rowOff>46692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926674"/>
          <a:ext cx="1270" cy="922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99951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70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153274</xdr:rowOff>
    </xdr:from>
    <xdr:to>
      <xdr:col>24</xdr:col>
      <xdr:colOff>152400</xdr:colOff>
      <xdr:row>92</xdr:row>
      <xdr:rowOff>153274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92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16001</xdr:rowOff>
    </xdr:from>
    <xdr:to>
      <xdr:col>24</xdr:col>
      <xdr:colOff>63500</xdr:colOff>
      <xdr:row>95</xdr:row>
      <xdr:rowOff>26392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03751"/>
          <a:ext cx="8382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95407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5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116980</xdr:rowOff>
    </xdr:from>
    <xdr:to>
      <xdr:col>24</xdr:col>
      <xdr:colOff>114300</xdr:colOff>
      <xdr:row>97</xdr:row>
      <xdr:rowOff>47130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16001</xdr:rowOff>
    </xdr:from>
    <xdr:to>
      <xdr:col>19</xdr:col>
      <xdr:colOff>177800</xdr:colOff>
      <xdr:row>95</xdr:row>
      <xdr:rowOff>24298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03751"/>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136878</xdr:rowOff>
    </xdr:from>
    <xdr:to>
      <xdr:col>20</xdr:col>
      <xdr:colOff>38100</xdr:colOff>
      <xdr:row>97</xdr:row>
      <xdr:rowOff>67028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9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58155</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93202</xdr:rowOff>
    </xdr:from>
    <xdr:to>
      <xdr:col>15</xdr:col>
      <xdr:colOff>50800</xdr:colOff>
      <xdr:row>95</xdr:row>
      <xdr:rowOff>24298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5866602"/>
          <a:ext cx="889000" cy="4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161407</xdr:rowOff>
    </xdr:from>
    <xdr:to>
      <xdr:col>15</xdr:col>
      <xdr:colOff>101600</xdr:colOff>
      <xdr:row>97</xdr:row>
      <xdr:rowOff>91557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82684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93202</xdr:rowOff>
    </xdr:from>
    <xdr:to>
      <xdr:col>10</xdr:col>
      <xdr:colOff>114300</xdr:colOff>
      <xdr:row>94</xdr:row>
      <xdr:rowOff>116072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5866602"/>
          <a:ext cx="889000" cy="36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151006</xdr:rowOff>
    </xdr:from>
    <xdr:to>
      <xdr:col>10</xdr:col>
      <xdr:colOff>165100</xdr:colOff>
      <xdr:row>97</xdr:row>
      <xdr:rowOff>81156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1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72283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132124</xdr:rowOff>
    </xdr:from>
    <xdr:to>
      <xdr:col>6</xdr:col>
      <xdr:colOff>38100</xdr:colOff>
      <xdr:row>97</xdr:row>
      <xdr:rowOff>62274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53401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147042</xdr:rowOff>
    </xdr:from>
    <xdr:to>
      <xdr:col>24</xdr:col>
      <xdr:colOff>114300</xdr:colOff>
      <xdr:row>95</xdr:row>
      <xdr:rowOff>77192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169919</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1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136651</xdr:rowOff>
    </xdr:from>
    <xdr:to>
      <xdr:col>20</xdr:col>
      <xdr:colOff>38100</xdr:colOff>
      <xdr:row>95</xdr:row>
      <xdr:rowOff>66801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83328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02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144948</xdr:rowOff>
    </xdr:from>
    <xdr:to>
      <xdr:col>15</xdr:col>
      <xdr:colOff>101600</xdr:colOff>
      <xdr:row>95</xdr:row>
      <xdr:rowOff>75098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91625</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42402</xdr:rowOff>
    </xdr:from>
    <xdr:to>
      <xdr:col>10</xdr:col>
      <xdr:colOff>165100</xdr:colOff>
      <xdr:row>92</xdr:row>
      <xdr:rowOff>144002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8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160529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59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65272</xdr:rowOff>
    </xdr:from>
    <xdr:to>
      <xdr:col>6</xdr:col>
      <xdr:colOff>38100</xdr:colOff>
      <xdr:row>94</xdr:row>
      <xdr:rowOff>166872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11949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95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44210</xdr:rowOff>
    </xdr:from>
    <xdr:to>
      <xdr:col>55</xdr:col>
      <xdr:colOff>0</xdr:colOff>
      <xdr:row>58</xdr:row>
      <xdr:rowOff>148241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88310"/>
          <a:ext cx="838200" cy="10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44210</xdr:rowOff>
    </xdr:from>
    <xdr:to>
      <xdr:col>50</xdr:col>
      <xdr:colOff>114300</xdr:colOff>
      <xdr:row>58</xdr:row>
      <xdr:rowOff>150067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88310"/>
          <a:ext cx="889000" cy="10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134486</xdr:rowOff>
    </xdr:from>
    <xdr:to>
      <xdr:col>45</xdr:col>
      <xdr:colOff>177800</xdr:colOff>
      <xdr:row>58</xdr:row>
      <xdr:rowOff>150067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78586"/>
          <a:ext cx="889000" cy="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134486</xdr:rowOff>
    </xdr:from>
    <xdr:to>
      <xdr:col>41</xdr:col>
      <xdr:colOff>50800</xdr:colOff>
      <xdr:row>58</xdr:row>
      <xdr:rowOff>161274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78586"/>
          <a:ext cx="889000" cy="2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97441</xdr:rowOff>
    </xdr:from>
    <xdr:to>
      <xdr:col>55</xdr:col>
      <xdr:colOff>50800</xdr:colOff>
      <xdr:row>59</xdr:row>
      <xdr:rowOff>27591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164860</xdr:rowOff>
    </xdr:from>
    <xdr:to>
      <xdr:col>50</xdr:col>
      <xdr:colOff>165100</xdr:colOff>
      <xdr:row>58</xdr:row>
      <xdr:rowOff>95010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111537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71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99267</xdr:rowOff>
    </xdr:from>
    <xdr:to>
      <xdr:col>46</xdr:col>
      <xdr:colOff>38100</xdr:colOff>
      <xdr:row>59</xdr:row>
      <xdr:rowOff>29417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45944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83686</xdr:rowOff>
    </xdr:from>
    <xdr:to>
      <xdr:col>41</xdr:col>
      <xdr:colOff>101600</xdr:colOff>
      <xdr:row>59</xdr:row>
      <xdr:rowOff>13836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30363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8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110474</xdr:rowOff>
    </xdr:from>
    <xdr:to>
      <xdr:col>36</xdr:col>
      <xdr:colOff>165100</xdr:colOff>
      <xdr:row>59</xdr:row>
      <xdr:rowOff>40624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31751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39894</xdr:rowOff>
    </xdr:from>
    <xdr:to>
      <xdr:col>55</xdr:col>
      <xdr:colOff>0</xdr:colOff>
      <xdr:row>77</xdr:row>
      <xdr:rowOff>149228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070094"/>
          <a:ext cx="838200" cy="2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36666</xdr:rowOff>
    </xdr:from>
    <xdr:to>
      <xdr:col>50</xdr:col>
      <xdr:colOff>114300</xdr:colOff>
      <xdr:row>77</xdr:row>
      <xdr:rowOff>149228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38316"/>
          <a:ext cx="889000" cy="1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36666</xdr:rowOff>
    </xdr:from>
    <xdr:to>
      <xdr:col>45</xdr:col>
      <xdr:colOff>177800</xdr:colOff>
      <xdr:row>77</xdr:row>
      <xdr:rowOff>168997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38316"/>
          <a:ext cx="889000" cy="1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168997</xdr:rowOff>
    </xdr:from>
    <xdr:to>
      <xdr:col>41</xdr:col>
      <xdr:colOff>50800</xdr:colOff>
      <xdr:row>78</xdr:row>
      <xdr:rowOff>17111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70647"/>
          <a:ext cx="8890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160544</xdr:rowOff>
    </xdr:from>
    <xdr:to>
      <xdr:col>55</xdr:col>
      <xdr:colOff>50800</xdr:colOff>
      <xdr:row>76</xdr:row>
      <xdr:rowOff>90694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1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11970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8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98428</xdr:rowOff>
    </xdr:from>
    <xdr:to>
      <xdr:col>50</xdr:col>
      <xdr:colOff>165100</xdr:colOff>
      <xdr:row>78</xdr:row>
      <xdr:rowOff>28578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45105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157316</xdr:rowOff>
    </xdr:from>
    <xdr:to>
      <xdr:col>46</xdr:col>
      <xdr:colOff>38100</xdr:colOff>
      <xdr:row>77</xdr:row>
      <xdr:rowOff>87466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103992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118197</xdr:rowOff>
    </xdr:from>
    <xdr:to>
      <xdr:col>41</xdr:col>
      <xdr:colOff>101600</xdr:colOff>
      <xdr:row>78</xdr:row>
      <xdr:rowOff>48347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64874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9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137761</xdr:rowOff>
    </xdr:from>
    <xdr:to>
      <xdr:col>36</xdr:col>
      <xdr:colOff>165100</xdr:colOff>
      <xdr:row>78</xdr:row>
      <xdr:rowOff>67911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84438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1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57713</xdr:rowOff>
    </xdr:from>
    <xdr:to>
      <xdr:col>55</xdr:col>
      <xdr:colOff>0</xdr:colOff>
      <xdr:row>98</xdr:row>
      <xdr:rowOff>70355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59813"/>
          <a:ext cx="8382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57713</xdr:rowOff>
    </xdr:from>
    <xdr:to>
      <xdr:col>50</xdr:col>
      <xdr:colOff>114300</xdr:colOff>
      <xdr:row>98</xdr:row>
      <xdr:rowOff>61759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59813"/>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44041</xdr:rowOff>
    </xdr:from>
    <xdr:to>
      <xdr:col>45</xdr:col>
      <xdr:colOff>177800</xdr:colOff>
      <xdr:row>98</xdr:row>
      <xdr:rowOff>61759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46141"/>
          <a:ext cx="889000" cy="1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44041</xdr:rowOff>
    </xdr:from>
    <xdr:to>
      <xdr:col>41</xdr:col>
      <xdr:colOff>50800</xdr:colOff>
      <xdr:row>98</xdr:row>
      <xdr:rowOff>74262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46141"/>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19555</xdr:rowOff>
    </xdr:from>
    <xdr:to>
      <xdr:col>55</xdr:col>
      <xdr:colOff>50800</xdr:colOff>
      <xdr:row>98</xdr:row>
      <xdr:rowOff>121155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6913</xdr:rowOff>
    </xdr:from>
    <xdr:to>
      <xdr:col>50</xdr:col>
      <xdr:colOff>165100</xdr:colOff>
      <xdr:row>98</xdr:row>
      <xdr:rowOff>108513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0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125040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10959</xdr:rowOff>
    </xdr:from>
    <xdr:to>
      <xdr:col>46</xdr:col>
      <xdr:colOff>38100</xdr:colOff>
      <xdr:row>98</xdr:row>
      <xdr:rowOff>112559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103686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164691</xdr:rowOff>
    </xdr:from>
    <xdr:to>
      <xdr:col>41</xdr:col>
      <xdr:colOff>101600</xdr:colOff>
      <xdr:row>98</xdr:row>
      <xdr:rowOff>94841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111368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57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23462</xdr:rowOff>
    </xdr:from>
    <xdr:to>
      <xdr:col>36</xdr:col>
      <xdr:colOff>165100</xdr:colOff>
      <xdr:row>98</xdr:row>
      <xdr:rowOff>125062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116189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1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171187</xdr:rowOff>
    </xdr:from>
    <xdr:to>
      <xdr:col>85</xdr:col>
      <xdr:colOff>127000</xdr:colOff>
      <xdr:row>38</xdr:row>
      <xdr:rowOff>7734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514837"/>
          <a:ext cx="838200" cy="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161613</xdr:rowOff>
    </xdr:from>
    <xdr:to>
      <xdr:col>81</xdr:col>
      <xdr:colOff>50800</xdr:colOff>
      <xdr:row>38</xdr:row>
      <xdr:rowOff>7734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505263"/>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161613</xdr:rowOff>
    </xdr:from>
    <xdr:to>
      <xdr:col>76</xdr:col>
      <xdr:colOff>114300</xdr:colOff>
      <xdr:row>38</xdr:row>
      <xdr:rowOff>3395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505263"/>
          <a:ext cx="8890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2851</xdr:rowOff>
    </xdr:from>
    <xdr:to>
      <xdr:col>71</xdr:col>
      <xdr:colOff>177800</xdr:colOff>
      <xdr:row>38</xdr:row>
      <xdr:rowOff>3395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517951"/>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120387</xdr:rowOff>
    </xdr:from>
    <xdr:to>
      <xdr:col>85</xdr:col>
      <xdr:colOff>177800</xdr:colOff>
      <xdr:row>38</xdr:row>
      <xdr:rowOff>50537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128384</xdr:rowOff>
    </xdr:from>
    <xdr:to>
      <xdr:col>81</xdr:col>
      <xdr:colOff>101600</xdr:colOff>
      <xdr:row>38</xdr:row>
      <xdr:rowOff>58534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49661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110814</xdr:rowOff>
    </xdr:from>
    <xdr:to>
      <xdr:col>76</xdr:col>
      <xdr:colOff>165100</xdr:colOff>
      <xdr:row>38</xdr:row>
      <xdr:rowOff>40963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54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57491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124045</xdr:rowOff>
    </xdr:from>
    <xdr:to>
      <xdr:col>72</xdr:col>
      <xdr:colOff>38100</xdr:colOff>
      <xdr:row>38</xdr:row>
      <xdr:rowOff>54195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45322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6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123501</xdr:rowOff>
    </xdr:from>
    <xdr:to>
      <xdr:col>67</xdr:col>
      <xdr:colOff>101600</xdr:colOff>
      <xdr:row>38</xdr:row>
      <xdr:rowOff>53651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44778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106986</xdr:rowOff>
    </xdr:from>
    <xdr:to>
      <xdr:col>85</xdr:col>
      <xdr:colOff>127000</xdr:colOff>
      <xdr:row>58</xdr:row>
      <xdr:rowOff>116436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10051086"/>
          <a:ext cx="838200" cy="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106986</xdr:rowOff>
    </xdr:from>
    <xdr:to>
      <xdr:col>81</xdr:col>
      <xdr:colOff>50800</xdr:colOff>
      <xdr:row>58</xdr:row>
      <xdr:rowOff>129246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051086"/>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129246</xdr:rowOff>
    </xdr:from>
    <xdr:to>
      <xdr:col>76</xdr:col>
      <xdr:colOff>114300</xdr:colOff>
      <xdr:row>58</xdr:row>
      <xdr:rowOff>135344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10073346"/>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135344</xdr:rowOff>
    </xdr:from>
    <xdr:to>
      <xdr:col>71</xdr:col>
      <xdr:colOff>177800</xdr:colOff>
      <xdr:row>58</xdr:row>
      <xdr:rowOff>145376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079444"/>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65636</xdr:rowOff>
    </xdr:from>
    <xdr:to>
      <xdr:col>85</xdr:col>
      <xdr:colOff>177800</xdr:colOff>
      <xdr:row>58</xdr:row>
      <xdr:rowOff>167236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1000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25013</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9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56186</xdr:rowOff>
    </xdr:from>
    <xdr:to>
      <xdr:col>81</xdr:col>
      <xdr:colOff>101600</xdr:colOff>
      <xdr:row>58</xdr:row>
      <xdr:rowOff>157786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00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2863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77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78446</xdr:rowOff>
    </xdr:from>
    <xdr:to>
      <xdr:col>76</xdr:col>
      <xdr:colOff>165100</xdr:colOff>
      <xdr:row>59</xdr:row>
      <xdr:rowOff>8596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2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25123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84544</xdr:rowOff>
    </xdr:from>
    <xdr:to>
      <xdr:col>72</xdr:col>
      <xdr:colOff>38100</xdr:colOff>
      <xdr:row>59</xdr:row>
      <xdr:rowOff>14694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0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31221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80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94576</xdr:rowOff>
    </xdr:from>
    <xdr:to>
      <xdr:col>67</xdr:col>
      <xdr:colOff>101600</xdr:colOff>
      <xdr:row>59</xdr:row>
      <xdr:rowOff>24726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3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15853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3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77597</xdr:rowOff>
    </xdr:from>
    <xdr:to>
      <xdr:col>85</xdr:col>
      <xdr:colOff>127000</xdr:colOff>
      <xdr:row>78</xdr:row>
      <xdr:rowOff>93332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107797"/>
          <a:ext cx="838200" cy="3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93332</xdr:rowOff>
    </xdr:from>
    <xdr:to>
      <xdr:col>81</xdr:col>
      <xdr:colOff>50800</xdr:colOff>
      <xdr:row>79</xdr:row>
      <xdr:rowOff>26563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466432"/>
          <a:ext cx="889000" cy="10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2947</xdr:rowOff>
    </xdr:from>
    <xdr:to>
      <xdr:col>76</xdr:col>
      <xdr:colOff>114300</xdr:colOff>
      <xdr:row>79</xdr:row>
      <xdr:rowOff>26563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47497"/>
          <a:ext cx="889000" cy="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133463</xdr:rowOff>
    </xdr:from>
    <xdr:to>
      <xdr:col>71</xdr:col>
      <xdr:colOff>177800</xdr:colOff>
      <xdr:row>79</xdr:row>
      <xdr:rowOff>2947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06563"/>
          <a:ext cx="889000" cy="4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49278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5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51291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59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26797</xdr:rowOff>
    </xdr:from>
    <xdr:to>
      <xdr:col>85</xdr:col>
      <xdr:colOff>177800</xdr:colOff>
      <xdr:row>76</xdr:row>
      <xdr:rowOff>128397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0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49674</xdr:rowOff>
    </xdr:from>
    <xdr:ext cx="599010"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290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42532</xdr:rowOff>
    </xdr:from>
    <xdr:to>
      <xdr:col>81</xdr:col>
      <xdr:colOff>101600</xdr:colOff>
      <xdr:row>78</xdr:row>
      <xdr:rowOff>144132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4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160659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14111" y="131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147213</xdr:rowOff>
    </xdr:from>
    <xdr:to>
      <xdr:col>76</xdr:col>
      <xdr:colOff>165100</xdr:colOff>
      <xdr:row>79</xdr:row>
      <xdr:rowOff>77363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68490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1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123597</xdr:rowOff>
    </xdr:from>
    <xdr:to>
      <xdr:col>72</xdr:col>
      <xdr:colOff>38100</xdr:colOff>
      <xdr:row>79</xdr:row>
      <xdr:rowOff>53747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4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70274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2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82663</xdr:rowOff>
    </xdr:from>
    <xdr:to>
      <xdr:col>67</xdr:col>
      <xdr:colOff>101600</xdr:colOff>
      <xdr:row>79</xdr:row>
      <xdr:rowOff>12813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4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29340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323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139409</xdr:rowOff>
    </xdr:from>
    <xdr:to>
      <xdr:col>85</xdr:col>
      <xdr:colOff>127000</xdr:colOff>
      <xdr:row>93</xdr:row>
      <xdr:rowOff>159789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5481300" y="16084259"/>
          <a:ext cx="838200" cy="2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139409</xdr:rowOff>
    </xdr:from>
    <xdr:to>
      <xdr:col>81</xdr:col>
      <xdr:colOff>50800</xdr:colOff>
      <xdr:row>93</xdr:row>
      <xdr:rowOff>154215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084259"/>
          <a:ext cx="889000" cy="1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154215</xdr:rowOff>
    </xdr:from>
    <xdr:to>
      <xdr:col>76</xdr:col>
      <xdr:colOff>114300</xdr:colOff>
      <xdr:row>94</xdr:row>
      <xdr:rowOff>12787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099065"/>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12787</xdr:rowOff>
    </xdr:from>
    <xdr:to>
      <xdr:col>71</xdr:col>
      <xdr:colOff>177800</xdr:colOff>
      <xdr:row>94</xdr:row>
      <xdr:rowOff>50123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129087"/>
          <a:ext cx="889000" cy="3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108989</xdr:rowOff>
    </xdr:from>
    <xdr:to>
      <xdr:col>85</xdr:col>
      <xdr:colOff>177800</xdr:colOff>
      <xdr:row>94</xdr:row>
      <xdr:rowOff>39139</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0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131866</xdr:rowOff>
    </xdr:from>
    <xdr:ext cx="599010"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590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88609</xdr:rowOff>
    </xdr:from>
    <xdr:to>
      <xdr:col>81</xdr:col>
      <xdr:colOff>101600</xdr:colOff>
      <xdr:row>94</xdr:row>
      <xdr:rowOff>18759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0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35286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580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103415</xdr:rowOff>
    </xdr:from>
    <xdr:to>
      <xdr:col>76</xdr:col>
      <xdr:colOff>165100</xdr:colOff>
      <xdr:row>94</xdr:row>
      <xdr:rowOff>33565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0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50092</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582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133437</xdr:rowOff>
    </xdr:from>
    <xdr:to>
      <xdr:col>72</xdr:col>
      <xdr:colOff>38100</xdr:colOff>
      <xdr:row>94</xdr:row>
      <xdr:rowOff>63587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0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80114</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585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170773</xdr:rowOff>
    </xdr:from>
    <xdr:to>
      <xdr:col>67</xdr:col>
      <xdr:colOff>101600</xdr:colOff>
      <xdr:row>94</xdr:row>
      <xdr:rowOff>100923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11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117450</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58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総務費は特別定額給付金、行政事務包括業務委託、（繰越）ケーブルテレビ伝送路更新工事の実施により前年度と比較して増額となっている。民生費は類似団体</a:t>
          </a:r>
          <a:r>
            <a:rPr kumimoji="1" lang="en-US" altLang="ja-JP" sz="1300">
              <a:latin typeface="ＭＳ Ｐゴシック" panose="020B0600070205080204" pitchFamily="50" charset="-128"/>
              <a:ea typeface="ＭＳ Ｐゴシック" panose="020B0600070205080204" pitchFamily="50" charset="-128"/>
            </a:rPr>
            <a:t>167,684</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202,212</a:t>
          </a:r>
          <a:r>
            <a:rPr kumimoji="1" lang="ja-JP" altLang="en-US" sz="1300">
              <a:latin typeface="ＭＳ Ｐゴシック" panose="020B0600070205080204" pitchFamily="50" charset="-128"/>
              <a:ea typeface="ＭＳ Ｐゴシック" panose="020B0600070205080204" pitchFamily="50" charset="-128"/>
            </a:rPr>
            <a:t>円と上回っているが、主に介護保険特別会計、国民健康保険への繰出金、保育園運営経費、各種福祉事業によるものであるが、介護保険特別会計繰出金、（繰越）福祉施設建設工事等が増額の要因であるが、引き続き歳出額の抑制に努めたい。農林水産業費は道の駅直売施設等整備事業の完了により前年度と比較して減額となっている。商工費はブランシュたかやまスキー場施設改修工事、新型コロナウイルス感染症緊急経済対策事業の実施により増額となっている。災害復旧費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の復旧事業により増額となっている。また、経常的経費として依田窪医療福祉事務組合、上田地域広域連合で運営しているクリーンセンターへの負担金や補助金が平均値を上回る要因である。公債費は類似団体</a:t>
          </a:r>
          <a:r>
            <a:rPr kumimoji="1" lang="en-US" altLang="ja-JP" sz="1300">
              <a:latin typeface="ＭＳ Ｐゴシック" panose="020B0600070205080204" pitchFamily="50" charset="-128"/>
              <a:ea typeface="ＭＳ Ｐゴシック" panose="020B0600070205080204" pitchFamily="50" charset="-128"/>
            </a:rPr>
            <a:t>77,080</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126,485</a:t>
          </a:r>
          <a:r>
            <a:rPr kumimoji="1" lang="ja-JP" altLang="en-US" sz="1300">
              <a:latin typeface="ＭＳ Ｐゴシック" panose="020B0600070205080204" pitchFamily="50" charset="-128"/>
              <a:ea typeface="ＭＳ Ｐゴシック" panose="020B0600070205080204" pitchFamily="50" charset="-128"/>
            </a:rPr>
            <a:t>円と上回っているが、新庁舎建設事業等の大規模事業の公債費の償還が高い水準で推移していることが要因となっている。今後、地方交付税の現額、会計年度任用職員制度や行政事務委託への移行による雇用形態の変化による人件費の増額、消費税の増額等に対応するため、物件費・補助費等の経常的経費の見直し等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基金の取崩しにより基金残高の標準財政規模比は前年度より減少している。実質収支額の標準財政規模比は、翌年度に繰り越すべき財源が前年より減少したことにより増となった。実質単年度収支の標準財政規模に対する割合は、基金の取り崩しがあったため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水道特別会計、令和元年度から下水道特別会計が事業会計に移行したが、全ての会計において赤字決算がないことから、連結実質赤字比率は算定されていない。特に一般会計が非常に厳しい財政状況下にあることを踏まえ、一般会計からの経費負担区分の適正な運用に努め、事業収入の増加、経営の合理化、徹底した経費の節減を積極的に取り組み、独立採算を基本に負担金、使用料等のあり方も含め、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7729392</v>
      </c>
      <c r="BO4" s="433"/>
      <c r="BP4" s="433"/>
      <c r="BQ4" s="433"/>
      <c r="BR4" s="433"/>
      <c r="BS4" s="433"/>
      <c r="BT4" s="433"/>
      <c r="BU4" s="434"/>
      <c r="BV4" s="432">
        <v>6553587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5.3</v>
      </c>
      <c r="CU4" s="439"/>
      <c r="CV4" s="439"/>
      <c r="CW4" s="439"/>
      <c r="CX4" s="439"/>
      <c r="CY4" s="439"/>
      <c r="CZ4" s="439"/>
      <c r="DA4" s="440"/>
      <c r="DB4" s="438">
        <v>4.4000000000000004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7400300</v>
      </c>
      <c r="BO5" s="470"/>
      <c r="BP5" s="470"/>
      <c r="BQ5" s="470"/>
      <c r="BR5" s="470"/>
      <c r="BS5" s="470"/>
      <c r="BT5" s="470"/>
      <c r="BU5" s="471"/>
      <c r="BV5" s="469">
        <v>6242546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87.3</v>
      </c>
      <c r="CU5" s="467"/>
      <c r="CV5" s="467"/>
      <c r="CW5" s="467"/>
      <c r="CX5" s="467"/>
      <c r="CY5" s="467"/>
      <c r="CZ5" s="467"/>
      <c r="DA5" s="468"/>
      <c r="DB5" s="466">
        <v>91.2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329092</v>
      </c>
      <c r="BO6" s="470"/>
      <c r="BP6" s="470"/>
      <c r="BQ6" s="470"/>
      <c r="BR6" s="470"/>
      <c r="BS6" s="470"/>
      <c r="BT6" s="470"/>
      <c r="BU6" s="471"/>
      <c r="BV6" s="469">
        <v>311041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89.8</v>
      </c>
      <c r="CU6" s="507"/>
      <c r="CV6" s="507"/>
      <c r="CW6" s="507"/>
      <c r="CX6" s="507"/>
      <c r="CY6" s="507"/>
      <c r="CZ6" s="507"/>
      <c r="DA6" s="508"/>
      <c r="DB6" s="506">
        <v>93.9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134443</v>
      </c>
      <c r="BO7" s="470"/>
      <c r="BP7" s="470"/>
      <c r="BQ7" s="470"/>
      <c r="BR7" s="470"/>
      <c r="BS7" s="470"/>
      <c r="BT7" s="470"/>
      <c r="BU7" s="471"/>
      <c r="BV7" s="469">
        <v>152659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3683470</v>
      </c>
      <c r="CU7" s="470"/>
      <c r="CV7" s="470"/>
      <c r="CW7" s="470"/>
      <c r="CX7" s="470"/>
      <c r="CY7" s="470"/>
      <c r="CZ7" s="470"/>
      <c r="DA7" s="471"/>
      <c r="DB7" s="469">
        <v>3565257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194649</v>
      </c>
      <c r="BO8" s="470"/>
      <c r="BP8" s="470"/>
      <c r="BQ8" s="470"/>
      <c r="BR8" s="470"/>
      <c r="BS8" s="470"/>
      <c r="BT8" s="470"/>
      <c r="BU8" s="471"/>
      <c r="BV8" s="469">
        <v>158382</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0.23</v>
      </c>
      <c r="CU8" s="510"/>
      <c r="CV8" s="510"/>
      <c r="CW8" s="510"/>
      <c r="CX8" s="510"/>
      <c r="CY8" s="510"/>
      <c r="CZ8" s="510"/>
      <c r="DA8" s="511"/>
      <c r="DB8" s="509">
        <v>0.23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5600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36267</v>
      </c>
      <c r="BO9" s="470"/>
      <c r="BP9" s="470"/>
      <c r="BQ9" s="470"/>
      <c r="BR9" s="470"/>
      <c r="BS9" s="470"/>
      <c r="BT9" s="470"/>
      <c r="BU9" s="471"/>
      <c r="BV9" s="469">
        <v>56649</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14.2</v>
      </c>
      <c r="CU9" s="467"/>
      <c r="CV9" s="467"/>
      <c r="CW9" s="467"/>
      <c r="CX9" s="467"/>
      <c r="CY9" s="467"/>
      <c r="CZ9" s="467"/>
      <c r="DA9" s="468"/>
      <c r="DB9" s="466">
        <v>16.399999999999999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6166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116</v>
      </c>
      <c r="AV10" s="502"/>
      <c r="AW10" s="502"/>
      <c r="AX10" s="502"/>
      <c r="AY10" s="503" t="s">
        <v>121</v>
      </c>
      <c r="AZ10" s="504"/>
      <c r="BA10" s="504"/>
      <c r="BB10" s="504"/>
      <c r="BC10" s="504"/>
      <c r="BD10" s="504"/>
      <c r="BE10" s="504"/>
      <c r="BF10" s="504"/>
      <c r="BG10" s="504"/>
      <c r="BH10" s="504"/>
      <c r="BI10" s="504"/>
      <c r="BJ10" s="504"/>
      <c r="BK10" s="504"/>
      <c r="BL10" s="504"/>
      <c r="BM10" s="505"/>
      <c r="BN10" s="469">
        <v>4095</v>
      </c>
      <c r="BO10" s="470"/>
      <c r="BP10" s="470"/>
      <c r="BQ10" s="470"/>
      <c r="BR10" s="470"/>
      <c r="BS10" s="470"/>
      <c r="BT10" s="470"/>
      <c r="BU10" s="471"/>
      <c r="BV10" s="469">
        <v>4422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116</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5887</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456594</v>
      </c>
      <c r="BO12" s="470"/>
      <c r="BP12" s="470"/>
      <c r="BQ12" s="470"/>
      <c r="BR12" s="470"/>
      <c r="BS12" s="470"/>
      <c r="BT12" s="470"/>
      <c r="BU12" s="471"/>
      <c r="BV12" s="469">
        <v>432514</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5833</v>
      </c>
      <c r="S13" s="554"/>
      <c r="T13" s="554"/>
      <c r="U13" s="554"/>
      <c r="V13" s="555"/>
      <c r="W13" s="485" t="s">
        <v>139</v>
      </c>
      <c r="X13" s="486"/>
      <c r="Y13" s="486"/>
      <c r="Z13" s="486"/>
      <c r="AA13" s="486"/>
      <c r="AB13" s="476"/>
      <c r="AC13" s="520">
        <v>341</v>
      </c>
      <c r="AD13" s="521"/>
      <c r="AE13" s="521"/>
      <c r="AF13" s="521"/>
      <c r="AG13" s="563"/>
      <c r="AH13" s="520">
        <v>371</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-416232</v>
      </c>
      <c r="BO13" s="470"/>
      <c r="BP13" s="470"/>
      <c r="BQ13" s="470"/>
      <c r="BR13" s="470"/>
      <c r="BS13" s="470"/>
      <c r="BT13" s="470"/>
      <c r="BU13" s="471"/>
      <c r="BV13" s="469">
        <v>-371443</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11.6</v>
      </c>
      <c r="CU13" s="467"/>
      <c r="CV13" s="467"/>
      <c r="CW13" s="467"/>
      <c r="CX13" s="467"/>
      <c r="CY13" s="467"/>
      <c r="CZ13" s="467"/>
      <c r="DA13" s="468"/>
      <c r="DB13" s="466">
        <v>11.1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5995</v>
      </c>
      <c r="S14" s="554"/>
      <c r="T14" s="554"/>
      <c r="U14" s="554"/>
      <c r="V14" s="555"/>
      <c r="W14" s="459"/>
      <c r="X14" s="460"/>
      <c r="Y14" s="460"/>
      <c r="Z14" s="460"/>
      <c r="AA14" s="460"/>
      <c r="AB14" s="449"/>
      <c r="AC14" s="556">
        <v>11.2</v>
      </c>
      <c r="AD14" s="557"/>
      <c r="AE14" s="557"/>
      <c r="AF14" s="557"/>
      <c r="AG14" s="558"/>
      <c r="AH14" s="556">
        <v>11.9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74.8</v>
      </c>
      <c r="CU14" s="568"/>
      <c r="CV14" s="568"/>
      <c r="CW14" s="568"/>
      <c r="CX14" s="568"/>
      <c r="CY14" s="568"/>
      <c r="CZ14" s="568"/>
      <c r="DA14" s="569"/>
      <c r="DB14" s="567">
        <v>73.3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5938</v>
      </c>
      <c r="S15" s="554"/>
      <c r="T15" s="554"/>
      <c r="U15" s="554"/>
      <c r="V15" s="555"/>
      <c r="W15" s="485" t="s">
        <v>147</v>
      </c>
      <c r="X15" s="486"/>
      <c r="Y15" s="486"/>
      <c r="Z15" s="486"/>
      <c r="AA15" s="486"/>
      <c r="AB15" s="476"/>
      <c r="AC15" s="520">
        <v>881</v>
      </c>
      <c r="AD15" s="521"/>
      <c r="AE15" s="521"/>
      <c r="AF15" s="521"/>
      <c r="AG15" s="563"/>
      <c r="AH15" s="520">
        <v>993</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789926</v>
      </c>
      <c r="BO15" s="433"/>
      <c r="BP15" s="433"/>
      <c r="BQ15" s="433"/>
      <c r="BR15" s="433"/>
      <c r="BS15" s="433"/>
      <c r="BT15" s="433"/>
      <c r="BU15" s="434"/>
      <c r="BV15" s="432">
        <v>766573</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28.9</v>
      </c>
      <c r="AD16" s="557"/>
      <c r="AE16" s="557"/>
      <c r="AF16" s="557"/>
      <c r="AG16" s="558"/>
      <c r="AH16" s="556">
        <v>31.9</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3372812</v>
      </c>
      <c r="BO16" s="470"/>
      <c r="BP16" s="470"/>
      <c r="BQ16" s="470"/>
      <c r="BR16" s="470"/>
      <c r="BS16" s="470"/>
      <c r="BT16" s="470"/>
      <c r="BU16" s="471"/>
      <c r="BV16" s="469">
        <v>3226827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1829</v>
      </c>
      <c r="AD17" s="521"/>
      <c r="AE17" s="521"/>
      <c r="AF17" s="521"/>
      <c r="AG17" s="563"/>
      <c r="AH17" s="520">
        <v>1752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983184</v>
      </c>
      <c r="BO17" s="470"/>
      <c r="BP17" s="470"/>
      <c r="BQ17" s="470"/>
      <c r="BR17" s="470"/>
      <c r="BS17" s="470"/>
      <c r="BT17" s="470"/>
      <c r="BU17" s="471"/>
      <c r="BV17" s="469">
        <v>963108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183.86</v>
      </c>
      <c r="M18" s="585"/>
      <c r="N18" s="585"/>
      <c r="O18" s="585"/>
      <c r="P18" s="585"/>
      <c r="Q18" s="585"/>
      <c r="R18" s="586"/>
      <c r="S18" s="586"/>
      <c r="T18" s="586"/>
      <c r="U18" s="586"/>
      <c r="V18" s="587"/>
      <c r="W18" s="487"/>
      <c r="X18" s="488"/>
      <c r="Y18" s="488"/>
      <c r="Z18" s="488"/>
      <c r="AA18" s="488"/>
      <c r="AB18" s="479"/>
      <c r="AC18" s="588">
        <v>59.9</v>
      </c>
      <c r="AD18" s="589"/>
      <c r="AE18" s="589"/>
      <c r="AF18" s="589"/>
      <c r="AG18" s="590"/>
      <c r="AH18" s="588">
        <v>56.2</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3244955</v>
      </c>
      <c r="BO18" s="470"/>
      <c r="BP18" s="470"/>
      <c r="BQ18" s="470"/>
      <c r="BR18" s="470"/>
      <c r="BS18" s="470"/>
      <c r="BT18" s="470"/>
      <c r="BU18" s="471"/>
      <c r="BV18" s="469">
        <v>3287527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30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4941818</v>
      </c>
      <c r="BO19" s="470"/>
      <c r="BP19" s="470"/>
      <c r="BQ19" s="470"/>
      <c r="BR19" s="470"/>
      <c r="BS19" s="470"/>
      <c r="BT19" s="470"/>
      <c r="BU19" s="471"/>
      <c r="BV19" s="469">
        <v>4500986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2318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6577332</v>
      </c>
      <c r="BO23" s="470"/>
      <c r="BP23" s="470"/>
      <c r="BQ23" s="470"/>
      <c r="BR23" s="470"/>
      <c r="BS23" s="470"/>
      <c r="BT23" s="470"/>
      <c r="BU23" s="471"/>
      <c r="BV23" s="469">
        <v>6648495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7660</v>
      </c>
      <c r="R24" s="521"/>
      <c r="S24" s="521"/>
      <c r="T24" s="521"/>
      <c r="U24" s="521"/>
      <c r="V24" s="563"/>
      <c r="W24" s="622"/>
      <c r="X24" s="610"/>
      <c r="Y24" s="611"/>
      <c r="Z24" s="519" t="s">
        <v>170</v>
      </c>
      <c r="AA24" s="499"/>
      <c r="AB24" s="499"/>
      <c r="AC24" s="499"/>
      <c r="AD24" s="499"/>
      <c r="AE24" s="499"/>
      <c r="AF24" s="499"/>
      <c r="AG24" s="500"/>
      <c r="AH24" s="520">
        <v>83</v>
      </c>
      <c r="AI24" s="521"/>
      <c r="AJ24" s="521"/>
      <c r="AK24" s="521"/>
      <c r="AL24" s="563"/>
      <c r="AM24" s="520">
        <v>262446</v>
      </c>
      <c r="AN24" s="521"/>
      <c r="AO24" s="521"/>
      <c r="AP24" s="521"/>
      <c r="AQ24" s="521"/>
      <c r="AR24" s="563"/>
      <c r="AS24" s="520">
        <v>3162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5054358</v>
      </c>
      <c r="BO24" s="470"/>
      <c r="BP24" s="470"/>
      <c r="BQ24" s="470"/>
      <c r="BR24" s="470"/>
      <c r="BS24" s="470"/>
      <c r="BT24" s="470"/>
      <c r="BU24" s="471"/>
      <c r="BV24" s="469">
        <v>4845513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6050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128</v>
      </c>
      <c r="AN25" s="521"/>
      <c r="AO25" s="521"/>
      <c r="AP25" s="521"/>
      <c r="AQ25" s="521"/>
      <c r="AR25" s="563"/>
      <c r="AS25" s="520" t="s">
        <v>128</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819132</v>
      </c>
      <c r="BO25" s="433"/>
      <c r="BP25" s="433"/>
      <c r="BQ25" s="433"/>
      <c r="BR25" s="433"/>
      <c r="BS25" s="433"/>
      <c r="BT25" s="433"/>
      <c r="BU25" s="434"/>
      <c r="BV25" s="432">
        <v>1066653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5410</v>
      </c>
      <c r="R26" s="521"/>
      <c r="S26" s="521"/>
      <c r="T26" s="521"/>
      <c r="U26" s="521"/>
      <c r="V26" s="563"/>
      <c r="W26" s="622"/>
      <c r="X26" s="610"/>
      <c r="Y26" s="611"/>
      <c r="Z26" s="519" t="s">
        <v>177</v>
      </c>
      <c r="AA26" s="632"/>
      <c r="AB26" s="632"/>
      <c r="AC26" s="632"/>
      <c r="AD26" s="632"/>
      <c r="AE26" s="632"/>
      <c r="AF26" s="632"/>
      <c r="AG26" s="633"/>
      <c r="AH26" s="520" t="s">
        <v>128</v>
      </c>
      <c r="AI26" s="521"/>
      <c r="AJ26" s="521"/>
      <c r="AK26" s="521"/>
      <c r="AL26" s="563"/>
      <c r="AM26" s="520" t="s">
        <v>178</v>
      </c>
      <c r="AN26" s="521"/>
      <c r="AO26" s="521"/>
      <c r="AP26" s="521"/>
      <c r="AQ26" s="521"/>
      <c r="AR26" s="563"/>
      <c r="AS26" s="520" t="s">
        <v>179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2610</v>
      </c>
      <c r="R27" s="521"/>
      <c r="S27" s="521"/>
      <c r="T27" s="521"/>
      <c r="U27" s="521"/>
      <c r="V27" s="563"/>
      <c r="W27" s="622"/>
      <c r="X27" s="610"/>
      <c r="Y27" s="611"/>
      <c r="Z27" s="519" t="s">
        <v>182</v>
      </c>
      <c r="AA27" s="499"/>
      <c r="AB27" s="499"/>
      <c r="AC27" s="499"/>
      <c r="AD27" s="499"/>
      <c r="AE27" s="499"/>
      <c r="AF27" s="499"/>
      <c r="AG27" s="500"/>
      <c r="AH27" s="520" t="s">
        <v>174</v>
      </c>
      <c r="AI27" s="521"/>
      <c r="AJ27" s="521"/>
      <c r="AK27" s="521"/>
      <c r="AL27" s="563"/>
      <c r="AM27" s="520" t="s">
        <v>178</v>
      </c>
      <c r="AN27" s="521"/>
      <c r="AO27" s="521"/>
      <c r="AP27" s="521"/>
      <c r="AQ27" s="521"/>
      <c r="AR27" s="563"/>
      <c r="AS27" s="520" t="s">
        <v>174</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35989</v>
      </c>
      <c r="BO27" s="646"/>
      <c r="BP27" s="646"/>
      <c r="BQ27" s="646"/>
      <c r="BR27" s="646"/>
      <c r="BS27" s="646"/>
      <c r="BT27" s="646"/>
      <c r="BU27" s="647"/>
      <c r="BV27" s="645">
        <v>35913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1960</v>
      </c>
      <c r="R28" s="521"/>
      <c r="S28" s="521"/>
      <c r="T28" s="521"/>
      <c r="U28" s="521"/>
      <c r="V28" s="563"/>
      <c r="W28" s="622"/>
      <c r="X28" s="610"/>
      <c r="Y28" s="611"/>
      <c r="Z28" s="519" t="s">
        <v>185</v>
      </c>
      <c r="AA28" s="499"/>
      <c r="AB28" s="499"/>
      <c r="AC28" s="499"/>
      <c r="AD28" s="499"/>
      <c r="AE28" s="499"/>
      <c r="AF28" s="499"/>
      <c r="AG28" s="500"/>
      <c r="AH28" s="520" t="s">
        <v>174</v>
      </c>
      <c r="AI28" s="521"/>
      <c r="AJ28" s="521"/>
      <c r="AK28" s="521"/>
      <c r="AL28" s="563"/>
      <c r="AM28" s="520" t="s">
        <v>174</v>
      </c>
      <c r="AN28" s="521"/>
      <c r="AO28" s="521"/>
      <c r="AP28" s="521"/>
      <c r="AQ28" s="521"/>
      <c r="AR28" s="563"/>
      <c r="AS28" s="520" t="s">
        <v>128</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1590541</v>
      </c>
      <c r="BO28" s="433"/>
      <c r="BP28" s="433"/>
      <c r="BQ28" s="433"/>
      <c r="BR28" s="433"/>
      <c r="BS28" s="433"/>
      <c r="BT28" s="433"/>
      <c r="BU28" s="434"/>
      <c r="BV28" s="432">
        <v>1943040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8</v>
      </c>
      <c r="M29" s="521"/>
      <c r="N29" s="521"/>
      <c r="O29" s="521"/>
      <c r="P29" s="563"/>
      <c r="Q29" s="520">
        <v>1750</v>
      </c>
      <c r="R29" s="521"/>
      <c r="S29" s="521"/>
      <c r="T29" s="521"/>
      <c r="U29" s="521"/>
      <c r="V29" s="563"/>
      <c r="W29" s="623"/>
      <c r="X29" s="624"/>
      <c r="Y29" s="625"/>
      <c r="Z29" s="519" t="s">
        <v>188</v>
      </c>
      <c r="AA29" s="499"/>
      <c r="AB29" s="499"/>
      <c r="AC29" s="499"/>
      <c r="AD29" s="499"/>
      <c r="AE29" s="499"/>
      <c r="AF29" s="499"/>
      <c r="AG29" s="500"/>
      <c r="AH29" s="520">
        <v>83</v>
      </c>
      <c r="AI29" s="521"/>
      <c r="AJ29" s="521"/>
      <c r="AK29" s="521"/>
      <c r="AL29" s="563"/>
      <c r="AM29" s="520">
        <v>262446</v>
      </c>
      <c r="AN29" s="521"/>
      <c r="AO29" s="521"/>
      <c r="AP29" s="521"/>
      <c r="AQ29" s="521"/>
      <c r="AR29" s="563"/>
      <c r="AS29" s="520">
        <v>3162</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354259</v>
      </c>
      <c r="BO29" s="470"/>
      <c r="BP29" s="470"/>
      <c r="BQ29" s="470"/>
      <c r="BR29" s="470"/>
      <c r="BS29" s="470"/>
      <c r="BT29" s="470"/>
      <c r="BU29" s="471"/>
      <c r="BV29" s="469">
        <v>353514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98.9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1093790</v>
      </c>
      <c r="BO30" s="646"/>
      <c r="BP30" s="646"/>
      <c r="BQ30" s="646"/>
      <c r="BR30" s="646"/>
      <c r="BS30" s="646"/>
      <c r="BT30" s="646"/>
      <c r="BU30" s="647"/>
      <c r="BV30" s="645">
        <v>1255472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201</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長和町国民健康保険特別会計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長和町上水道事業会計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IF('各会計、関係団体の財政状況及び健全化判断比率'!B35="","",'各会計、関係団体の財政状況及び健全化判断比率'!B35)</f>
        <v>長和町観光施設事業特別会計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上田地域広域連合一般会計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長和町振興公社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長和町同和地区住宅新築資金等貸付特別会計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長和町国民健康保険歯科診療所特別会計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長和町特定環境保全公共下水道事業特別会計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上田地域広域連合ふるさと基金特別会計</v>
      </c>
      <c r="BZ35" s="659"/>
      <c r="CA35" s="659"/>
      <c r="CB35" s="659"/>
      <c r="CC35" s="659"/>
      <c r="CD35" s="659"/>
      <c r="CE35" s="659"/>
      <c r="CF35" s="659"/>
      <c r="CG35" s="659"/>
      <c r="CH35" s="659"/>
      <c r="CI35" s="659"/>
      <c r="CJ35" s="659"/>
      <c r="CK35" s="659"/>
      <c r="CL35" s="659"/>
      <c r="CM35" s="659"/>
      <c r="CN35" s="214"/>
      <c r="CO35" s="658">
        <f t="shared" ref="CO35:CO43" si="3">IF(CQ35="","",CO34+1)</f>
        <v>22</v>
      </c>
      <c r="CP35" s="658"/>
      <c r="CQ35" s="659" t="str">
        <f>IF('各会計、関係団体の財政状況及び健全化判断比率'!BS8="","",'各会計、関係団体の財政状況及び健全化判断比率'!BS8)</f>
        <v>長和町土地開発公社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長和町後期高齢者医療特別会計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IF('各会計、関係団体の財政状況及び健全化判断比率'!B34="","",'各会計、関係団体の財政状況及び健全化判断比率'!B34)</f>
        <v>長和町簡易排水施設特別会計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上田地域広域連合介護保険特別会計</v>
      </c>
      <c r="BZ36" s="659"/>
      <c r="CA36" s="659"/>
      <c r="CB36" s="659"/>
      <c r="CC36" s="659"/>
      <c r="CD36" s="659"/>
      <c r="CE36" s="659"/>
      <c r="CF36" s="659"/>
      <c r="CG36" s="659"/>
      <c r="CH36" s="659"/>
      <c r="CI36" s="659"/>
      <c r="CJ36" s="659"/>
      <c r="CK36" s="659"/>
      <c r="CL36" s="659"/>
      <c r="CM36" s="659"/>
      <c r="CN36" s="214"/>
      <c r="CO36" s="658">
        <f t="shared" si="3"/>
        <v>23</v>
      </c>
      <c r="CP36" s="658"/>
      <c r="CQ36" s="659" t="str">
        <f>IF('各会計、関係団体の財政状況及び健全化判断比率'!BS9="","",'各会計、関係団体の財政状況及び健全化判断比率'!BS9)</f>
        <v>長門牧場</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長和町介護保険特別会計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上田地域広域連合消防特別会計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依田窪医療福祉事務組合依田窪病院事業特別会計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依田窪医療福祉事務組合依田窪老人保健施設特別会計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依田窪医療福祉事務組合依田窪病院病院訪問看護ステーション特別会計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上田市長和町中学校組合一般会計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長野県市町村自治振興組合一般会計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長野県後期高齢者医療広域連合一般会計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XxoJDqdyQwEjKEqAyDrbF9uGg4shmcjpFBm54ZyqorUbPXTw6oH6PZyn0NOZh3FZOU1A7a1clLlhwv0kL8R6CQ==" saltValue="CPoVFltCOO4eeGSDRr/g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579</v>
      </c>
      <c r="D34" s="1250"/>
      <c r="E34" s="1251"/>
      <c r="F34" s="32" t="s">
        <v>528</v>
      </c>
      <c r="G34" s="33">
        <v>2.13</v>
      </c>
      <c r="H34" s="33">
        <v>3.6</v>
      </c>
      <c r="I34" s="33">
        <v>4.08</v>
      </c>
      <c r="J34" s="34">
        <v>5.99</v>
      </c>
      <c r="K34" s="22"/>
      <c r="L34" s="22"/>
      <c r="M34" s="22"/>
      <c r="N34" s="22"/>
      <c r="O34" s="22"/>
      <c r="P34" s="22"/>
    </row>
    <row r="35" spans="1:16" ht="39" customHeight="1" x14ac:dyDescent="0.15">
      <c r="A35" s="22"/>
      <c r="B35" s="35"/>
      <c r="C35" s="1244" t="s">
        <v>580</v>
      </c>
      <c r="D35" s="1245"/>
      <c r="E35" s="1246"/>
      <c r="F35" s="36">
        <v>5.5</v>
      </c>
      <c r="G35" s="37">
        <v>1.98</v>
      </c>
      <c r="H35" s="37">
        <v>2.7</v>
      </c>
      <c r="I35" s="37">
        <v>4.29</v>
      </c>
      <c r="J35" s="38">
        <v>5.13</v>
      </c>
      <c r="K35" s="22"/>
      <c r="L35" s="22"/>
      <c r="M35" s="22"/>
      <c r="N35" s="22"/>
      <c r="O35" s="22"/>
      <c r="P35" s="22"/>
    </row>
    <row r="36" spans="1:16" ht="39" customHeight="1" x14ac:dyDescent="0.15">
      <c r="A36" s="22"/>
      <c r="B36" s="35"/>
      <c r="C36" s="1244" t="s">
        <v>581</v>
      </c>
      <c r="D36" s="1245"/>
      <c r="E36" s="1246"/>
      <c r="F36" s="36">
        <v>0.62</v>
      </c>
      <c r="G36" s="37">
        <v>0.75</v>
      </c>
      <c r="H36" s="37">
        <v>0.57999999999999996</v>
      </c>
      <c r="I36" s="37">
        <v>1.98</v>
      </c>
      <c r="J36" s="38">
        <v>2.48</v>
      </c>
      <c r="K36" s="22"/>
      <c r="L36" s="22"/>
      <c r="M36" s="22"/>
      <c r="N36" s="22"/>
      <c r="O36" s="22"/>
      <c r="P36" s="22"/>
    </row>
    <row r="37" spans="1:16" ht="39" customHeight="1" x14ac:dyDescent="0.15">
      <c r="A37" s="22"/>
      <c r="B37" s="35"/>
      <c r="C37" s="1244" t="s">
        <v>582</v>
      </c>
      <c r="D37" s="1245"/>
      <c r="E37" s="1246"/>
      <c r="F37" s="36">
        <v>1.77</v>
      </c>
      <c r="G37" s="37">
        <v>1.56</v>
      </c>
      <c r="H37" s="37">
        <v>1.47</v>
      </c>
      <c r="I37" s="37">
        <v>0.75</v>
      </c>
      <c r="J37" s="38">
        <v>0.72</v>
      </c>
      <c r="K37" s="22"/>
      <c r="L37" s="22"/>
      <c r="M37" s="22"/>
      <c r="N37" s="22"/>
      <c r="O37" s="22"/>
      <c r="P37" s="22"/>
    </row>
    <row r="38" spans="1:16" ht="39" customHeight="1" x14ac:dyDescent="0.15">
      <c r="A38" s="22"/>
      <c r="B38" s="35"/>
      <c r="C38" s="1244" t="s">
        <v>583</v>
      </c>
      <c r="D38" s="1245"/>
      <c r="E38" s="1246"/>
      <c r="F38" s="36">
        <v>7.0000000000000007E-2</v>
      </c>
      <c r="G38" s="37">
        <v>0.01</v>
      </c>
      <c r="H38" s="37">
        <v>0.22</v>
      </c>
      <c r="I38" s="37">
        <v>0</v>
      </c>
      <c r="J38" s="38">
        <v>0.53</v>
      </c>
      <c r="K38" s="22"/>
      <c r="L38" s="22"/>
      <c r="M38" s="22"/>
      <c r="N38" s="22"/>
      <c r="O38" s="22"/>
      <c r="P38" s="22"/>
    </row>
    <row r="39" spans="1:16" ht="39" customHeight="1" x14ac:dyDescent="0.15">
      <c r="A39" s="22"/>
      <c r="B39" s="35"/>
      <c r="C39" s="1244" t="s">
        <v>584</v>
      </c>
      <c r="D39" s="1245"/>
      <c r="E39" s="1246"/>
      <c r="F39" s="36">
        <v>0.02</v>
      </c>
      <c r="G39" s="37">
        <v>0.44</v>
      </c>
      <c r="H39" s="37">
        <v>0.39</v>
      </c>
      <c r="I39" s="37">
        <v>0.44</v>
      </c>
      <c r="J39" s="38">
        <v>0.49</v>
      </c>
      <c r="K39" s="22"/>
      <c r="L39" s="22"/>
      <c r="M39" s="22"/>
      <c r="N39" s="22"/>
      <c r="O39" s="22"/>
      <c r="P39" s="22"/>
    </row>
    <row r="40" spans="1:16" ht="39" customHeight="1" x14ac:dyDescent="0.15">
      <c r="A40" s="22"/>
      <c r="B40" s="35"/>
      <c r="C40" s="1244" t="s">
        <v>585</v>
      </c>
      <c r="D40" s="1245"/>
      <c r="E40" s="1246"/>
      <c r="F40" s="36">
        <v>0.14000000000000001</v>
      </c>
      <c r="G40" s="37">
        <v>0.19</v>
      </c>
      <c r="H40" s="37">
        <v>0.21</v>
      </c>
      <c r="I40" s="37">
        <v>0.33</v>
      </c>
      <c r="J40" s="38">
        <v>0.4</v>
      </c>
      <c r="K40" s="22"/>
      <c r="L40" s="22"/>
      <c r="M40" s="22"/>
      <c r="N40" s="22"/>
      <c r="O40" s="22"/>
      <c r="P40" s="22"/>
    </row>
    <row r="41" spans="1:16" ht="39" customHeight="1" x14ac:dyDescent="0.15">
      <c r="A41" s="22"/>
      <c r="B41" s="35"/>
      <c r="C41" s="1244" t="s">
        <v>586</v>
      </c>
      <c r="D41" s="1245"/>
      <c r="E41" s="1246"/>
      <c r="F41" s="36">
        <v>0.13</v>
      </c>
      <c r="G41" s="37">
        <v>0.14000000000000001</v>
      </c>
      <c r="H41" s="37">
        <v>0.14000000000000001</v>
      </c>
      <c r="I41" s="37">
        <v>0.15</v>
      </c>
      <c r="J41" s="38">
        <v>0.15</v>
      </c>
      <c r="K41" s="22"/>
      <c r="L41" s="22"/>
      <c r="M41" s="22"/>
      <c r="N41" s="22"/>
      <c r="O41" s="22"/>
      <c r="P41" s="22"/>
    </row>
    <row r="42" spans="1:16" ht="39" customHeight="1" x14ac:dyDescent="0.15">
      <c r="A42" s="22"/>
      <c r="B42" s="39"/>
      <c r="C42" s="1244" t="s">
        <v>587</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588</v>
      </c>
      <c r="D43" s="1248"/>
      <c r="E43" s="1249"/>
      <c r="F43" s="41">
        <v>0.09</v>
      </c>
      <c r="G43" s="42">
        <v>0</v>
      </c>
      <c r="H43" s="42">
        <v>0</v>
      </c>
      <c r="I43" s="42">
        <v>0.25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7T/Cd+fQzzXDNJrWk6fD9fWahlWJKRNpwktLYhqE6/V51iPbNCfagsj3XnaLL96WIyCtEr6xh3OFygFGLKJQA==" saltValue="EHx3psxjna1Ztp+19Bys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734</v>
      </c>
      <c r="L45" s="60">
        <v>761</v>
      </c>
      <c r="M45" s="60">
        <v>789</v>
      </c>
      <c r="N45" s="60">
        <v>779</v>
      </c>
      <c r="O45" s="61">
        <v>744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15</v>
      </c>
      <c r="F48" s="1260"/>
      <c r="G48" s="1260"/>
      <c r="H48" s="1260"/>
      <c r="I48" s="1260"/>
      <c r="J48" s="1261"/>
      <c r="K48" s="63">
        <v>260</v>
      </c>
      <c r="L48" s="64">
        <v>228</v>
      </c>
      <c r="M48" s="64">
        <v>244</v>
      </c>
      <c r="N48" s="64">
        <v>273</v>
      </c>
      <c r="O48" s="65">
        <v>289</v>
      </c>
      <c r="P48" s="48"/>
      <c r="Q48" s="48"/>
      <c r="R48" s="48"/>
      <c r="S48" s="48"/>
      <c r="T48" s="48"/>
      <c r="U48" s="48"/>
    </row>
    <row r="49" spans="1:21" ht="30.75" customHeight="1" x14ac:dyDescent="0.15">
      <c r="A49" s="48"/>
      <c r="B49" s="1254"/>
      <c r="C49" s="1255"/>
      <c r="D49" s="62"/>
      <c r="E49" s="1260" t="s">
        <v>16</v>
      </c>
      <c r="F49" s="1260"/>
      <c r="G49" s="1260"/>
      <c r="H49" s="1260"/>
      <c r="I49" s="1260"/>
      <c r="J49" s="1261"/>
      <c r="K49" s="63">
        <v>164</v>
      </c>
      <c r="L49" s="64">
        <v>154</v>
      </c>
      <c r="M49" s="64">
        <v>133</v>
      </c>
      <c r="N49" s="64">
        <v>132</v>
      </c>
      <c r="O49" s="65">
        <v>129</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528</v>
      </c>
      <c r="L50" s="64" t="s">
        <v>528</v>
      </c>
      <c r="M50" s="64" t="s">
        <v>528</v>
      </c>
      <c r="N50" s="64" t="s">
        <v>528</v>
      </c>
      <c r="O50" s="65" t="s">
        <v>528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843</v>
      </c>
      <c r="L52" s="64">
        <v>859</v>
      </c>
      <c r="M52" s="64">
        <v>862</v>
      </c>
      <c r="N52" s="64">
        <v>842</v>
      </c>
      <c r="O52" s="65">
        <v>830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315</v>
      </c>
      <c r="L53" s="69">
        <v>284</v>
      </c>
      <c r="M53" s="69">
        <v>304</v>
      </c>
      <c r="N53" s="69">
        <v>342</v>
      </c>
      <c r="O53" s="70">
        <v>332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528</v>
      </c>
      <c r="L57" s="84" t="s">
        <v>528</v>
      </c>
      <c r="M57" s="84" t="s">
        <v>528</v>
      </c>
      <c r="N57" s="84" t="s">
        <v>528</v>
      </c>
      <c r="O57" s="85" t="s">
        <v>528</v>
      </c>
    </row>
    <row r="58" spans="1:21" ht="31.5" customHeight="1" thickBot="1" x14ac:dyDescent="0.2">
      <c r="B58" s="1270"/>
      <c r="C58" s="1271"/>
      <c r="D58" s="1275" t="s">
        <v>27</v>
      </c>
      <c r="E58" s="1276"/>
      <c r="F58" s="1276"/>
      <c r="G58" s="1276"/>
      <c r="H58" s="1276"/>
      <c r="I58" s="1276"/>
      <c r="J58" s="1277"/>
      <c r="K58" s="86" t="s">
        <v>528</v>
      </c>
      <c r="L58" s="87" t="s">
        <v>528</v>
      </c>
      <c r="M58" s="87" t="s">
        <v>528</v>
      </c>
      <c r="N58" s="87" t="s">
        <v>528</v>
      </c>
      <c r="O58" s="88" t="s">
        <v>528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CCOMlUkqx4iB7XS6eI2DKrMe10qhRrYfdUl/crSffs425FJj5JyqQDgb8UoekmMWjt8ieMecPJtWtBr1KFKMA==" saltValue="I42WG5pe+ek3QsNRk66Z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8" t="s">
        <v>30</v>
      </c>
      <c r="C41" s="1279"/>
      <c r="D41" s="102"/>
      <c r="E41" s="1284" t="s">
        <v>31</v>
      </c>
      <c r="F41" s="1284"/>
      <c r="G41" s="1284"/>
      <c r="H41" s="1285"/>
      <c r="I41" s="103">
        <v>6820</v>
      </c>
      <c r="J41" s="104">
        <v>6956</v>
      </c>
      <c r="K41" s="104">
        <v>6657</v>
      </c>
      <c r="L41" s="104">
        <v>6648</v>
      </c>
      <c r="M41" s="105">
        <v>6577</v>
      </c>
    </row>
    <row r="42" spans="2:13" ht="27.75" customHeight="1" x14ac:dyDescent="0.15">
      <c r="B42" s="1280"/>
      <c r="C42" s="1281"/>
      <c r="D42" s="106"/>
      <c r="E42" s="1286" t="s">
        <v>32</v>
      </c>
      <c r="F42" s="1286"/>
      <c r="G42" s="1286"/>
      <c r="H42" s="1287"/>
      <c r="I42" s="107" t="s">
        <v>528</v>
      </c>
      <c r="J42" s="108" t="s">
        <v>528</v>
      </c>
      <c r="K42" s="108" t="s">
        <v>528</v>
      </c>
      <c r="L42" s="108">
        <v>1067</v>
      </c>
      <c r="M42" s="109">
        <v>819</v>
      </c>
    </row>
    <row r="43" spans="2:13" ht="27.75" customHeight="1" x14ac:dyDescent="0.15">
      <c r="B43" s="1280"/>
      <c r="C43" s="1281"/>
      <c r="D43" s="106"/>
      <c r="E43" s="1286" t="s">
        <v>33</v>
      </c>
      <c r="F43" s="1286"/>
      <c r="G43" s="1286"/>
      <c r="H43" s="1287"/>
      <c r="I43" s="107">
        <v>3506</v>
      </c>
      <c r="J43" s="108">
        <v>3149</v>
      </c>
      <c r="K43" s="108">
        <v>3021</v>
      </c>
      <c r="L43" s="108">
        <v>2501</v>
      </c>
      <c r="M43" s="109">
        <v>2581</v>
      </c>
    </row>
    <row r="44" spans="2:13" ht="27.75" customHeight="1" x14ac:dyDescent="0.15">
      <c r="B44" s="1280"/>
      <c r="C44" s="1281"/>
      <c r="D44" s="106"/>
      <c r="E44" s="1286" t="s">
        <v>34</v>
      </c>
      <c r="F44" s="1286"/>
      <c r="G44" s="1286"/>
      <c r="H44" s="1287"/>
      <c r="I44" s="107">
        <v>1191</v>
      </c>
      <c r="J44" s="108">
        <v>1116</v>
      </c>
      <c r="K44" s="108">
        <v>1072</v>
      </c>
      <c r="L44" s="108">
        <v>1029</v>
      </c>
      <c r="M44" s="109">
        <v>1019</v>
      </c>
    </row>
    <row r="45" spans="2:13" ht="27.75" customHeight="1" x14ac:dyDescent="0.15">
      <c r="B45" s="1280"/>
      <c r="C45" s="1281"/>
      <c r="D45" s="106"/>
      <c r="E45" s="1286" t="s">
        <v>35</v>
      </c>
      <c r="F45" s="1286"/>
      <c r="G45" s="1286"/>
      <c r="H45" s="1287"/>
      <c r="I45" s="107">
        <v>1472</v>
      </c>
      <c r="J45" s="108">
        <v>1484</v>
      </c>
      <c r="K45" s="108">
        <v>1408</v>
      </c>
      <c r="L45" s="108">
        <v>1320</v>
      </c>
      <c r="M45" s="109">
        <v>1335</v>
      </c>
    </row>
    <row r="46" spans="2:13" ht="27.75" customHeight="1" x14ac:dyDescent="0.15">
      <c r="B46" s="1280"/>
      <c r="C46" s="1281"/>
      <c r="D46" s="110"/>
      <c r="E46" s="1286" t="s">
        <v>36</v>
      </c>
      <c r="F46" s="1286"/>
      <c r="G46" s="1286"/>
      <c r="H46" s="1287"/>
      <c r="I46" s="107" t="s">
        <v>528</v>
      </c>
      <c r="J46" s="108" t="s">
        <v>528</v>
      </c>
      <c r="K46" s="108" t="s">
        <v>528</v>
      </c>
      <c r="L46" s="108" t="s">
        <v>528</v>
      </c>
      <c r="M46" s="109" t="s">
        <v>528</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4172</v>
      </c>
      <c r="J50" s="108">
        <v>3822</v>
      </c>
      <c r="K50" s="108">
        <v>3451</v>
      </c>
      <c r="L50" s="108">
        <v>3065</v>
      </c>
      <c r="M50" s="109">
        <v>2688</v>
      </c>
    </row>
    <row r="51" spans="2:13" ht="27.75" customHeight="1" x14ac:dyDescent="0.15">
      <c r="B51" s="1280"/>
      <c r="C51" s="1281"/>
      <c r="D51" s="106"/>
      <c r="E51" s="1286" t="s">
        <v>42</v>
      </c>
      <c r="F51" s="1286"/>
      <c r="G51" s="1286"/>
      <c r="H51" s="1287"/>
      <c r="I51" s="107">
        <v>76</v>
      </c>
      <c r="J51" s="108">
        <v>360</v>
      </c>
      <c r="K51" s="108">
        <v>313</v>
      </c>
      <c r="L51" s="108">
        <v>241</v>
      </c>
      <c r="M51" s="109">
        <v>178</v>
      </c>
    </row>
    <row r="52" spans="2:13" ht="27.75" customHeight="1" x14ac:dyDescent="0.15">
      <c r="B52" s="1282"/>
      <c r="C52" s="1283"/>
      <c r="D52" s="106"/>
      <c r="E52" s="1286" t="s">
        <v>43</v>
      </c>
      <c r="F52" s="1286"/>
      <c r="G52" s="1286"/>
      <c r="H52" s="1287"/>
      <c r="I52" s="107">
        <v>8210</v>
      </c>
      <c r="J52" s="108">
        <v>7759</v>
      </c>
      <c r="K52" s="108">
        <v>7447</v>
      </c>
      <c r="L52" s="108">
        <v>7233</v>
      </c>
      <c r="M52" s="109">
        <v>7300</v>
      </c>
    </row>
    <row r="53" spans="2:13" ht="27.75" customHeight="1" thickBot="1" x14ac:dyDescent="0.2">
      <c r="B53" s="1293" t="s">
        <v>44</v>
      </c>
      <c r="C53" s="1294"/>
      <c r="D53" s="113"/>
      <c r="E53" s="1295" t="s">
        <v>45</v>
      </c>
      <c r="F53" s="1295"/>
      <c r="G53" s="1295"/>
      <c r="H53" s="1296"/>
      <c r="I53" s="114">
        <v>532</v>
      </c>
      <c r="J53" s="115">
        <v>764</v>
      </c>
      <c r="K53" s="115">
        <v>949</v>
      </c>
      <c r="L53" s="115">
        <v>2027</v>
      </c>
      <c r="M53" s="116">
        <v>2166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5Oqh3W6SvP1+m6k9uepYQRa4i0ROREPpjdpiDkk5/GjS/CqNXErMYucCYEdzgQgzHcafs50oeE9N+BRvbzM+Hg==" saltValue="IKV5to1l8seGpQa3584t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2322</v>
      </c>
      <c r="G55" s="128">
        <v>1943</v>
      </c>
      <c r="H55" s="129">
        <v>1591</v>
      </c>
    </row>
    <row r="56" spans="2:8" ht="52.5" customHeight="1" x14ac:dyDescent="0.15">
      <c r="B56" s="130"/>
      <c r="C56" s="1307" t="s">
        <v>49</v>
      </c>
      <c r="D56" s="1307"/>
      <c r="E56" s="1308"/>
      <c r="F56" s="131">
        <v>353</v>
      </c>
      <c r="G56" s="131">
        <v>354</v>
      </c>
      <c r="H56" s="132">
        <v>354</v>
      </c>
    </row>
    <row r="57" spans="2:8" ht="53.25" customHeight="1" x14ac:dyDescent="0.15">
      <c r="B57" s="130"/>
      <c r="C57" s="1309" t="s">
        <v>50</v>
      </c>
      <c r="D57" s="1309"/>
      <c r="E57" s="1310"/>
      <c r="F57" s="133">
        <v>1382</v>
      </c>
      <c r="G57" s="133">
        <v>1255</v>
      </c>
      <c r="H57" s="134">
        <v>1094</v>
      </c>
    </row>
    <row r="58" spans="2:8" ht="45.75" customHeight="1" x14ac:dyDescent="0.15">
      <c r="B58" s="135"/>
      <c r="C58" s="1297" t="s">
        <v>614</v>
      </c>
      <c r="D58" s="1298"/>
      <c r="E58" s="1299"/>
      <c r="F58" s="136">
        <v>1026</v>
      </c>
      <c r="G58" s="136">
        <v>914</v>
      </c>
      <c r="H58" s="137">
        <v>798</v>
      </c>
    </row>
    <row r="59" spans="2:8" ht="45.75" customHeight="1" x14ac:dyDescent="0.15">
      <c r="B59" s="135"/>
      <c r="C59" s="1297" t="s">
        <v>619</v>
      </c>
      <c r="D59" s="1298"/>
      <c r="E59" s="1299"/>
      <c r="F59" s="136">
        <v>96</v>
      </c>
      <c r="G59" s="136">
        <v>97</v>
      </c>
      <c r="H59" s="137">
        <v>97</v>
      </c>
    </row>
    <row r="60" spans="2:8" ht="45.75" customHeight="1" x14ac:dyDescent="0.15">
      <c r="B60" s="135"/>
      <c r="C60" s="1297" t="s">
        <v>616</v>
      </c>
      <c r="D60" s="1298"/>
      <c r="E60" s="1299"/>
      <c r="F60" s="136">
        <v>108</v>
      </c>
      <c r="G60" s="136">
        <v>89</v>
      </c>
      <c r="H60" s="137">
        <v>69</v>
      </c>
    </row>
    <row r="61" spans="2:8" ht="45.75" customHeight="1" x14ac:dyDescent="0.15">
      <c r="B61" s="135"/>
      <c r="C61" s="1297" t="s">
        <v>617</v>
      </c>
      <c r="D61" s="1298"/>
      <c r="E61" s="1299"/>
      <c r="F61" s="136">
        <v>14</v>
      </c>
      <c r="G61" s="136">
        <v>24</v>
      </c>
      <c r="H61" s="137">
        <v>43</v>
      </c>
    </row>
    <row r="62" spans="2:8" ht="45.75" customHeight="1" thickBot="1" x14ac:dyDescent="0.2">
      <c r="B62" s="138"/>
      <c r="C62" s="1300" t="s">
        <v>615</v>
      </c>
      <c r="D62" s="1301"/>
      <c r="E62" s="1302"/>
      <c r="F62" s="139">
        <v>36</v>
      </c>
      <c r="G62" s="139">
        <v>36</v>
      </c>
      <c r="H62" s="140">
        <v>36</v>
      </c>
    </row>
    <row r="63" spans="2:8" ht="52.5" customHeight="1" thickBot="1" x14ac:dyDescent="0.2">
      <c r="B63" s="141"/>
      <c r="C63" s="1303" t="s">
        <v>51</v>
      </c>
      <c r="D63" s="1303"/>
      <c r="E63" s="1304"/>
      <c r="F63" s="142">
        <v>4057</v>
      </c>
      <c r="G63" s="142">
        <v>3552</v>
      </c>
      <c r="H63" s="143">
        <v>3039</v>
      </c>
    </row>
    <row r="64" spans="2:8" ht="15" customHeight="1" x14ac:dyDescent="0.15"/>
  </sheetData>
  <sheetProtection algorithmName="SHA-512" hashValue="oaa1jUZ1aBIzutzE31zekOUYUYx3RAZNYCYlUW5qKYZvCf7ys1SGUjzpzLE9Eec7HJCZmEVNGMZvSobjUvSG/w==" saltValue="JkfCyBuQC9k2Tyeq81tx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631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623</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569</v>
      </c>
      <c r="BQ50" s="1315"/>
      <c r="BR50" s="1315"/>
      <c r="BS50" s="1315"/>
      <c r="BT50" s="1315"/>
      <c r="BU50" s="1315"/>
      <c r="BV50" s="1315"/>
      <c r="BW50" s="1315"/>
      <c r="BX50" s="1315" t="s">
        <v>570</v>
      </c>
      <c r="BY50" s="1315"/>
      <c r="BZ50" s="1315"/>
      <c r="CA50" s="1315"/>
      <c r="CB50" s="1315"/>
      <c r="CC50" s="1315"/>
      <c r="CD50" s="1315"/>
      <c r="CE50" s="1315"/>
      <c r="CF50" s="1315" t="s">
        <v>571</v>
      </c>
      <c r="CG50" s="1315"/>
      <c r="CH50" s="1315"/>
      <c r="CI50" s="1315"/>
      <c r="CJ50" s="1315"/>
      <c r="CK50" s="1315"/>
      <c r="CL50" s="1315"/>
      <c r="CM50" s="1315"/>
      <c r="CN50" s="1315" t="s">
        <v>572</v>
      </c>
      <c r="CO50" s="1315"/>
      <c r="CP50" s="1315"/>
      <c r="CQ50" s="1315"/>
      <c r="CR50" s="1315"/>
      <c r="CS50" s="1315"/>
      <c r="CT50" s="1315"/>
      <c r="CU50" s="1315"/>
      <c r="CV50" s="1315" t="s">
        <v>573</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624</v>
      </c>
      <c r="AO51" s="1317"/>
      <c r="AP51" s="1317"/>
      <c r="AQ51" s="1317"/>
      <c r="AR51" s="1317"/>
      <c r="AS51" s="1317"/>
      <c r="AT51" s="1317"/>
      <c r="AU51" s="1317"/>
      <c r="AV51" s="1317"/>
      <c r="AW51" s="1317"/>
      <c r="AX51" s="1317"/>
      <c r="AY51" s="1317"/>
      <c r="AZ51" s="1317"/>
      <c r="BA51" s="1317"/>
      <c r="BB51" s="1317" t="s">
        <v>625</v>
      </c>
      <c r="BC51" s="1317"/>
      <c r="BD51" s="1317"/>
      <c r="BE51" s="1317"/>
      <c r="BF51" s="1317"/>
      <c r="BG51" s="1317"/>
      <c r="BH51" s="1317"/>
      <c r="BI51" s="1317"/>
      <c r="BJ51" s="1317"/>
      <c r="BK51" s="1317"/>
      <c r="BL51" s="1317"/>
      <c r="BM51" s="1317"/>
      <c r="BN51" s="1317"/>
      <c r="BO51" s="1317"/>
      <c r="BP51" s="1316">
        <v>18.100000000000001</v>
      </c>
      <c r="BQ51" s="1316"/>
      <c r="BR51" s="1316"/>
      <c r="BS51" s="1316"/>
      <c r="BT51" s="1316"/>
      <c r="BU51" s="1316"/>
      <c r="BV51" s="1316"/>
      <c r="BW51" s="1316"/>
      <c r="BX51" s="1316">
        <v>27.2</v>
      </c>
      <c r="BY51" s="1316"/>
      <c r="BZ51" s="1316"/>
      <c r="CA51" s="1316"/>
      <c r="CB51" s="1316"/>
      <c r="CC51" s="1316"/>
      <c r="CD51" s="1316"/>
      <c r="CE51" s="1316"/>
      <c r="CF51" s="1316">
        <v>34.4</v>
      </c>
      <c r="CG51" s="1316"/>
      <c r="CH51" s="1316"/>
      <c r="CI51" s="1316"/>
      <c r="CJ51" s="1316"/>
      <c r="CK51" s="1316"/>
      <c r="CL51" s="1316"/>
      <c r="CM51" s="1316"/>
      <c r="CN51" s="1316">
        <v>73.3</v>
      </c>
      <c r="CO51" s="1316"/>
      <c r="CP51" s="1316"/>
      <c r="CQ51" s="1316"/>
      <c r="CR51" s="1316"/>
      <c r="CS51" s="1316"/>
      <c r="CT51" s="1316"/>
      <c r="CU51" s="1316"/>
      <c r="CV51" s="1316">
        <v>74.8</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626</v>
      </c>
      <c r="BC53" s="1317"/>
      <c r="BD53" s="1317"/>
      <c r="BE53" s="1317"/>
      <c r="BF53" s="1317"/>
      <c r="BG53" s="1317"/>
      <c r="BH53" s="1317"/>
      <c r="BI53" s="1317"/>
      <c r="BJ53" s="1317"/>
      <c r="BK53" s="1317"/>
      <c r="BL53" s="1317"/>
      <c r="BM53" s="1317"/>
      <c r="BN53" s="1317"/>
      <c r="BO53" s="1317"/>
      <c r="BP53" s="1316">
        <v>53.3</v>
      </c>
      <c r="BQ53" s="1316"/>
      <c r="BR53" s="1316"/>
      <c r="BS53" s="1316"/>
      <c r="BT53" s="1316"/>
      <c r="BU53" s="1316"/>
      <c r="BV53" s="1316"/>
      <c r="BW53" s="1316"/>
      <c r="BX53" s="1316">
        <v>61.5</v>
      </c>
      <c r="BY53" s="1316"/>
      <c r="BZ53" s="1316"/>
      <c r="CA53" s="1316"/>
      <c r="CB53" s="1316"/>
      <c r="CC53" s="1316"/>
      <c r="CD53" s="1316"/>
      <c r="CE53" s="1316"/>
      <c r="CF53" s="1316">
        <v>62.3</v>
      </c>
      <c r="CG53" s="1316"/>
      <c r="CH53" s="1316"/>
      <c r="CI53" s="1316"/>
      <c r="CJ53" s="1316"/>
      <c r="CK53" s="1316"/>
      <c r="CL53" s="1316"/>
      <c r="CM53" s="1316"/>
      <c r="CN53" s="1316">
        <v>62.6</v>
      </c>
      <c r="CO53" s="1316"/>
      <c r="CP53" s="1316"/>
      <c r="CQ53" s="1316"/>
      <c r="CR53" s="1316"/>
      <c r="CS53" s="1316"/>
      <c r="CT53" s="1316"/>
      <c r="CU53" s="1316"/>
      <c r="CV53" s="1316">
        <v>62.1</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627</v>
      </c>
      <c r="AO55" s="1315"/>
      <c r="AP55" s="1315"/>
      <c r="AQ55" s="1315"/>
      <c r="AR55" s="1315"/>
      <c r="AS55" s="1315"/>
      <c r="AT55" s="1315"/>
      <c r="AU55" s="1315"/>
      <c r="AV55" s="1315"/>
      <c r="AW55" s="1315"/>
      <c r="AX55" s="1315"/>
      <c r="AY55" s="1315"/>
      <c r="AZ55" s="1315"/>
      <c r="BA55" s="1315"/>
      <c r="BB55" s="1317" t="s">
        <v>625</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626</v>
      </c>
      <c r="BC57" s="1317"/>
      <c r="BD57" s="1317"/>
      <c r="BE57" s="1317"/>
      <c r="BF57" s="1317"/>
      <c r="BG57" s="1317"/>
      <c r="BH57" s="1317"/>
      <c r="BI57" s="1317"/>
      <c r="BJ57" s="1317"/>
      <c r="BK57" s="1317"/>
      <c r="BL57" s="1317"/>
      <c r="BM57" s="1317"/>
      <c r="BN57" s="1317"/>
      <c r="BO57" s="1317"/>
      <c r="BP57" s="1316">
        <v>58.6</v>
      </c>
      <c r="BQ57" s="1316"/>
      <c r="BR57" s="1316"/>
      <c r="BS57" s="1316"/>
      <c r="BT57" s="1316"/>
      <c r="BU57" s="1316"/>
      <c r="BV57" s="1316"/>
      <c r="BW57" s="1316"/>
      <c r="BX57" s="1316">
        <v>59.1</v>
      </c>
      <c r="BY57" s="1316"/>
      <c r="BZ57" s="1316"/>
      <c r="CA57" s="1316"/>
      <c r="CB57" s="1316"/>
      <c r="CC57" s="1316"/>
      <c r="CD57" s="1316"/>
      <c r="CE57" s="1316"/>
      <c r="CF57" s="1316">
        <v>61.2</v>
      </c>
      <c r="CG57" s="1316"/>
      <c r="CH57" s="1316"/>
      <c r="CI57" s="1316"/>
      <c r="CJ57" s="1316"/>
      <c r="CK57" s="1316"/>
      <c r="CL57" s="1316"/>
      <c r="CM57" s="1316"/>
      <c r="CN57" s="1316">
        <v>62.9</v>
      </c>
      <c r="CO57" s="1316"/>
      <c r="CP57" s="1316"/>
      <c r="CQ57" s="1316"/>
      <c r="CR57" s="1316"/>
      <c r="CS57" s="1316"/>
      <c r="CT57" s="1316"/>
      <c r="CU57" s="1316"/>
      <c r="CV57" s="1316">
        <v>64.2</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628</v>
      </c>
    </row>
    <row r="64" spans="1:109" x14ac:dyDescent="0.15">
      <c r="B64" s="397"/>
      <c r="G64" s="404"/>
      <c r="I64" s="417"/>
      <c r="J64" s="417"/>
      <c r="K64" s="417"/>
      <c r="L64" s="417"/>
      <c r="M64" s="417"/>
      <c r="N64" s="418"/>
      <c r="AM64" s="404"/>
      <c r="AN64" s="404" t="s">
        <v>622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630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623</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569</v>
      </c>
      <c r="BQ72" s="1315"/>
      <c r="BR72" s="1315"/>
      <c r="BS72" s="1315"/>
      <c r="BT72" s="1315"/>
      <c r="BU72" s="1315"/>
      <c r="BV72" s="1315"/>
      <c r="BW72" s="1315"/>
      <c r="BX72" s="1315" t="s">
        <v>570</v>
      </c>
      <c r="BY72" s="1315"/>
      <c r="BZ72" s="1315"/>
      <c r="CA72" s="1315"/>
      <c r="CB72" s="1315"/>
      <c r="CC72" s="1315"/>
      <c r="CD72" s="1315"/>
      <c r="CE72" s="1315"/>
      <c r="CF72" s="1315" t="s">
        <v>571</v>
      </c>
      <c r="CG72" s="1315"/>
      <c r="CH72" s="1315"/>
      <c r="CI72" s="1315"/>
      <c r="CJ72" s="1315"/>
      <c r="CK72" s="1315"/>
      <c r="CL72" s="1315"/>
      <c r="CM72" s="1315"/>
      <c r="CN72" s="1315" t="s">
        <v>572</v>
      </c>
      <c r="CO72" s="1315"/>
      <c r="CP72" s="1315"/>
      <c r="CQ72" s="1315"/>
      <c r="CR72" s="1315"/>
      <c r="CS72" s="1315"/>
      <c r="CT72" s="1315"/>
      <c r="CU72" s="1315"/>
      <c r="CV72" s="1315" t="s">
        <v>573</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624</v>
      </c>
      <c r="AO73" s="1317"/>
      <c r="AP73" s="1317"/>
      <c r="AQ73" s="1317"/>
      <c r="AR73" s="1317"/>
      <c r="AS73" s="1317"/>
      <c r="AT73" s="1317"/>
      <c r="AU73" s="1317"/>
      <c r="AV73" s="1317"/>
      <c r="AW73" s="1317"/>
      <c r="AX73" s="1317"/>
      <c r="AY73" s="1317"/>
      <c r="AZ73" s="1317"/>
      <c r="BA73" s="1317"/>
      <c r="BB73" s="1317" t="s">
        <v>625</v>
      </c>
      <c r="BC73" s="1317"/>
      <c r="BD73" s="1317"/>
      <c r="BE73" s="1317"/>
      <c r="BF73" s="1317"/>
      <c r="BG73" s="1317"/>
      <c r="BH73" s="1317"/>
      <c r="BI73" s="1317"/>
      <c r="BJ73" s="1317"/>
      <c r="BK73" s="1317"/>
      <c r="BL73" s="1317"/>
      <c r="BM73" s="1317"/>
      <c r="BN73" s="1317"/>
      <c r="BO73" s="1317"/>
      <c r="BP73" s="1316">
        <v>18.100000000000001</v>
      </c>
      <c r="BQ73" s="1316"/>
      <c r="BR73" s="1316"/>
      <c r="BS73" s="1316"/>
      <c r="BT73" s="1316"/>
      <c r="BU73" s="1316"/>
      <c r="BV73" s="1316"/>
      <c r="BW73" s="1316"/>
      <c r="BX73" s="1316">
        <v>27.2</v>
      </c>
      <c r="BY73" s="1316"/>
      <c r="BZ73" s="1316"/>
      <c r="CA73" s="1316"/>
      <c r="CB73" s="1316"/>
      <c r="CC73" s="1316"/>
      <c r="CD73" s="1316"/>
      <c r="CE73" s="1316"/>
      <c r="CF73" s="1316">
        <v>34.4</v>
      </c>
      <c r="CG73" s="1316"/>
      <c r="CH73" s="1316"/>
      <c r="CI73" s="1316"/>
      <c r="CJ73" s="1316"/>
      <c r="CK73" s="1316"/>
      <c r="CL73" s="1316"/>
      <c r="CM73" s="1316"/>
      <c r="CN73" s="1316">
        <v>73.3</v>
      </c>
      <c r="CO73" s="1316"/>
      <c r="CP73" s="1316"/>
      <c r="CQ73" s="1316"/>
      <c r="CR73" s="1316"/>
      <c r="CS73" s="1316"/>
      <c r="CT73" s="1316"/>
      <c r="CU73" s="1316"/>
      <c r="CV73" s="1316">
        <v>74.8</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629</v>
      </c>
      <c r="BC75" s="1317"/>
      <c r="BD75" s="1317"/>
      <c r="BE75" s="1317"/>
      <c r="BF75" s="1317"/>
      <c r="BG75" s="1317"/>
      <c r="BH75" s="1317"/>
      <c r="BI75" s="1317"/>
      <c r="BJ75" s="1317"/>
      <c r="BK75" s="1317"/>
      <c r="BL75" s="1317"/>
      <c r="BM75" s="1317"/>
      <c r="BN75" s="1317"/>
      <c r="BO75" s="1317"/>
      <c r="BP75" s="1316">
        <v>9.5</v>
      </c>
      <c r="BQ75" s="1316"/>
      <c r="BR75" s="1316"/>
      <c r="BS75" s="1316"/>
      <c r="BT75" s="1316"/>
      <c r="BU75" s="1316"/>
      <c r="BV75" s="1316"/>
      <c r="BW75" s="1316"/>
      <c r="BX75" s="1316">
        <v>10</v>
      </c>
      <c r="BY75" s="1316"/>
      <c r="BZ75" s="1316"/>
      <c r="CA75" s="1316"/>
      <c r="CB75" s="1316"/>
      <c r="CC75" s="1316"/>
      <c r="CD75" s="1316"/>
      <c r="CE75" s="1316"/>
      <c r="CF75" s="1316">
        <v>10.6</v>
      </c>
      <c r="CG75" s="1316"/>
      <c r="CH75" s="1316"/>
      <c r="CI75" s="1316"/>
      <c r="CJ75" s="1316"/>
      <c r="CK75" s="1316"/>
      <c r="CL75" s="1316"/>
      <c r="CM75" s="1316"/>
      <c r="CN75" s="1316">
        <v>11.1</v>
      </c>
      <c r="CO75" s="1316"/>
      <c r="CP75" s="1316"/>
      <c r="CQ75" s="1316"/>
      <c r="CR75" s="1316"/>
      <c r="CS75" s="1316"/>
      <c r="CT75" s="1316"/>
      <c r="CU75" s="1316"/>
      <c r="CV75" s="1316">
        <v>11.6</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627</v>
      </c>
      <c r="AO77" s="1315"/>
      <c r="AP77" s="1315"/>
      <c r="AQ77" s="1315"/>
      <c r="AR77" s="1315"/>
      <c r="AS77" s="1315"/>
      <c r="AT77" s="1315"/>
      <c r="AU77" s="1315"/>
      <c r="AV77" s="1315"/>
      <c r="AW77" s="1315"/>
      <c r="AX77" s="1315"/>
      <c r="AY77" s="1315"/>
      <c r="AZ77" s="1315"/>
      <c r="BA77" s="1315"/>
      <c r="BB77" s="1317" t="s">
        <v>625</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629</v>
      </c>
      <c r="BC79" s="1317"/>
      <c r="BD79" s="1317"/>
      <c r="BE79" s="1317"/>
      <c r="BF79" s="1317"/>
      <c r="BG79" s="1317"/>
      <c r="BH79" s="1317"/>
      <c r="BI79" s="1317"/>
      <c r="BJ79" s="1317"/>
      <c r="BK79" s="1317"/>
      <c r="BL79" s="1317"/>
      <c r="BM79" s="1317"/>
      <c r="BN79" s="1317"/>
      <c r="BO79" s="1317"/>
      <c r="BP79" s="1316">
        <v>7.3</v>
      </c>
      <c r="BQ79" s="1316"/>
      <c r="BR79" s="1316"/>
      <c r="BS79" s="1316"/>
      <c r="BT79" s="1316"/>
      <c r="BU79" s="1316"/>
      <c r="BV79" s="1316"/>
      <c r="BW79" s="1316"/>
      <c r="BX79" s="1316">
        <v>7.2</v>
      </c>
      <c r="BY79" s="1316"/>
      <c r="BZ79" s="1316"/>
      <c r="CA79" s="1316"/>
      <c r="CB79" s="1316"/>
      <c r="CC79" s="1316"/>
      <c r="CD79" s="1316"/>
      <c r="CE79" s="1316"/>
      <c r="CF79" s="1316">
        <v>7.2</v>
      </c>
      <c r="CG79" s="1316"/>
      <c r="CH79" s="1316"/>
      <c r="CI79" s="1316"/>
      <c r="CJ79" s="1316"/>
      <c r="CK79" s="1316"/>
      <c r="CL79" s="1316"/>
      <c r="CM79" s="1316"/>
      <c r="CN79" s="1316">
        <v>7.7</v>
      </c>
      <c r="CO79" s="1316"/>
      <c r="CP79" s="1316"/>
      <c r="CQ79" s="1316"/>
      <c r="CR79" s="1316"/>
      <c r="CS79" s="1316"/>
      <c r="CT79" s="1316"/>
      <c r="CU79" s="1316"/>
      <c r="CV79" s="1316">
        <v>8</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LftbH99f3NU+wtWBdDf5hYMDWnB0pzzhb8b98BneziCCo5KIVfU+C+bUU9OPl5TeLc/Pop+Ig5kDhgbz+pXMw==" saltValue="aEoWvwIj5D7HZxyyHvdB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ORMZjsb1mxdsj907/KAklqaasj9RHwQL9EYQFQ1HhrqCCj4QMmaFXGOOn5E9hy7hN2BxUy5lBXMByP8RdJsvg==" saltValue="g/RLlVRyNLajJCG8x2/H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3izedY5u+qwVQN3piJu21a88glGTOUZq7m3Y5r1DIhKi1mMkYGZeTnD7FNHLJD/FrlfL99YeFfMU7MDpOGJqCA==" saltValue="4w12DNWriK2Yzpy1OIqR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88621</v>
      </c>
      <c r="E3" s="162"/>
      <c r="F3" s="163">
        <v>138651</v>
      </c>
      <c r="G3" s="164"/>
      <c r="H3" s="165"/>
    </row>
    <row r="4" spans="1:8" x14ac:dyDescent="0.15">
      <c r="A4" s="166"/>
      <c r="B4" s="167"/>
      <c r="C4" s="168"/>
      <c r="D4" s="169">
        <v>41180</v>
      </c>
      <c r="E4" s="170"/>
      <c r="F4" s="171">
        <v>71211</v>
      </c>
      <c r="G4" s="172"/>
      <c r="H4" s="173"/>
    </row>
    <row r="5" spans="1:8" x14ac:dyDescent="0.15">
      <c r="A5" s="154" t="s">
        <v>561</v>
      </c>
      <c r="B5" s="159"/>
      <c r="C5" s="160"/>
      <c r="D5" s="161">
        <v>180556</v>
      </c>
      <c r="E5" s="162"/>
      <c r="F5" s="163">
        <v>122882</v>
      </c>
      <c r="G5" s="164"/>
      <c r="H5" s="165"/>
    </row>
    <row r="6" spans="1:8" x14ac:dyDescent="0.15">
      <c r="A6" s="166"/>
      <c r="B6" s="167"/>
      <c r="C6" s="168"/>
      <c r="D6" s="169">
        <v>65724</v>
      </c>
      <c r="E6" s="170"/>
      <c r="F6" s="171">
        <v>65785</v>
      </c>
      <c r="G6" s="172"/>
      <c r="H6" s="173"/>
    </row>
    <row r="7" spans="1:8" x14ac:dyDescent="0.15">
      <c r="A7" s="154" t="s">
        <v>562</v>
      </c>
      <c r="B7" s="159"/>
      <c r="C7" s="160"/>
      <c r="D7" s="161">
        <v>95953</v>
      </c>
      <c r="E7" s="162"/>
      <c r="F7" s="163">
        <v>114790</v>
      </c>
      <c r="G7" s="164"/>
      <c r="H7" s="165"/>
    </row>
    <row r="8" spans="1:8" x14ac:dyDescent="0.15">
      <c r="A8" s="166"/>
      <c r="B8" s="167"/>
      <c r="C8" s="168"/>
      <c r="D8" s="169">
        <v>28752</v>
      </c>
      <c r="E8" s="170"/>
      <c r="F8" s="171">
        <v>55601</v>
      </c>
      <c r="G8" s="172"/>
      <c r="H8" s="173"/>
    </row>
    <row r="9" spans="1:8" x14ac:dyDescent="0.15">
      <c r="A9" s="154" t="s">
        <v>563</v>
      </c>
      <c r="B9" s="159"/>
      <c r="C9" s="160"/>
      <c r="D9" s="161">
        <v>177184</v>
      </c>
      <c r="E9" s="162"/>
      <c r="F9" s="163">
        <v>126262</v>
      </c>
      <c r="G9" s="164"/>
      <c r="H9" s="165"/>
    </row>
    <row r="10" spans="1:8" x14ac:dyDescent="0.15">
      <c r="A10" s="166"/>
      <c r="B10" s="167"/>
      <c r="C10" s="168"/>
      <c r="D10" s="169">
        <v>59577</v>
      </c>
      <c r="E10" s="170"/>
      <c r="F10" s="171">
        <v>56769</v>
      </c>
      <c r="G10" s="172"/>
      <c r="H10" s="173"/>
    </row>
    <row r="11" spans="1:8" x14ac:dyDescent="0.15">
      <c r="A11" s="154" t="s">
        <v>564</v>
      </c>
      <c r="B11" s="159"/>
      <c r="C11" s="160"/>
      <c r="D11" s="161">
        <v>123372</v>
      </c>
      <c r="E11" s="162"/>
      <c r="F11" s="163">
        <v>126525</v>
      </c>
      <c r="G11" s="164"/>
      <c r="H11" s="165"/>
    </row>
    <row r="12" spans="1:8" x14ac:dyDescent="0.15">
      <c r="A12" s="166"/>
      <c r="B12" s="167"/>
      <c r="C12" s="174"/>
      <c r="D12" s="169">
        <v>79822</v>
      </c>
      <c r="E12" s="170"/>
      <c r="F12" s="171">
        <v>67052</v>
      </c>
      <c r="G12" s="172"/>
      <c r="H12" s="173"/>
    </row>
    <row r="13" spans="1:8" x14ac:dyDescent="0.15">
      <c r="A13" s="154"/>
      <c r="B13" s="159"/>
      <c r="C13" s="175"/>
      <c r="D13" s="176">
        <v>133137</v>
      </c>
      <c r="E13" s="177"/>
      <c r="F13" s="178">
        <v>125822</v>
      </c>
      <c r="G13" s="179"/>
      <c r="H13" s="165"/>
    </row>
    <row r="14" spans="1:8" x14ac:dyDescent="0.15">
      <c r="A14" s="166"/>
      <c r="B14" s="167"/>
      <c r="C14" s="168"/>
      <c r="D14" s="169">
        <v>55011</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5.63</v>
      </c>
      <c r="C19" s="180">
        <f>ROUND(VALUE(SUBSTITUTE(実質収支比率等に係る経年分析!G$48,"▲","-")),2)</f>
        <v>2.12</v>
      </c>
      <c r="D19" s="180">
        <f>ROUND(VALUE(SUBSTITUTE(実質収支比率等に係る経年分析!H$48,"▲","-")),2)</f>
        <v>2.86</v>
      </c>
      <c r="E19" s="180">
        <f>ROUND(VALUE(SUBSTITUTE(実質収支比率等に係る経年分析!I$48,"▲","-")),2)</f>
        <v>4.4400000000000004</v>
      </c>
      <c r="F19" s="180">
        <f>ROUND(VALUE(SUBSTITUTE(実質収支比率等に係る経年分析!J$48,"▲","-")),2)</f>
        <v>5.28</v>
      </c>
    </row>
    <row r="20" spans="1:11" x14ac:dyDescent="0.15">
      <c r="A20" s="180" t="s">
        <v>55</v>
      </c>
      <c r="B20" s="180">
        <f>ROUND(VALUE(SUBSTITUTE(実質収支比率等に係る経年分析!F$47,"▲","-")),2)</f>
        <v>74.03</v>
      </c>
      <c r="C20" s="180">
        <f>ROUND(VALUE(SUBSTITUTE(実質収支比率等に係る経年分析!G$47,"▲","-")),2)</f>
        <v>70.959999999999994</v>
      </c>
      <c r="D20" s="180">
        <f>ROUND(VALUE(SUBSTITUTE(実質収支比率等に係る経年分析!H$47,"▲","-")),2)</f>
        <v>65.19</v>
      </c>
      <c r="E20" s="180">
        <f>ROUND(VALUE(SUBSTITUTE(実質収支比率等に係る経年分析!I$47,"▲","-")),2)</f>
        <v>54.5</v>
      </c>
      <c r="F20" s="180">
        <f>ROUND(VALUE(SUBSTITUTE(実質収支比率等に係る経年分析!J$47,"▲","-")),2)</f>
        <v>43.18</v>
      </c>
    </row>
    <row r="21" spans="1:11" x14ac:dyDescent="0.15">
      <c r="A21" s="180" t="s">
        <v>56</v>
      </c>
      <c r="B21" s="180">
        <f>IF(ISNUMBER(VALUE(SUBSTITUTE(実質収支比率等に係る経年分析!F$49,"▲","-"))),ROUND(VALUE(SUBSTITUTE(実質収支比率等に係る経年分析!F$49,"▲","-")),2),NA())</f>
        <v>-7.48</v>
      </c>
      <c r="C21" s="180">
        <f>IF(ISNUMBER(VALUE(SUBSTITUTE(実質収支比率等に係る経年分析!G$49,"▲","-"))),ROUND(VALUE(SUBSTITUTE(実質収支比率等に係る経年分析!G$49,"▲","-")),2),NA())</f>
        <v>-12.16</v>
      </c>
      <c r="D21" s="180">
        <f>IF(ISNUMBER(VALUE(SUBSTITUTE(実質収支比率等に係る経年分析!H$49,"▲","-"))),ROUND(VALUE(SUBSTITUTE(実質収支比率等に係る経年分析!H$49,"▲","-")),2),NA())</f>
        <v>-6.72</v>
      </c>
      <c r="E21" s="180">
        <f>IF(ISNUMBER(VALUE(SUBSTITUTE(実質収支比率等に係る経年分析!I$49,"▲","-"))),ROUND(VALUE(SUBSTITUTE(実質収支比率等に係る経年分析!I$49,"▲","-")),2),NA())</f>
        <v>-10.42</v>
      </c>
      <c r="F21" s="180">
        <f>IF(ISNUMBER(VALUE(SUBSTITUTE(実質収支比率等に係る経年分析!J$49,"▲","-"))),ROUND(VALUE(SUBSTITUTE(実質収支比率等に係る経年分析!J$49,"▲","-")),2),NA())</f>
        <v>-11.3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長和町同和地区住宅新築資金等貸付特別会計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長和町簡易排水施設特別会計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v>
      </c>
    </row>
    <row r="31" spans="1:11" x14ac:dyDescent="0.15">
      <c r="A31" s="181" t="str">
        <f>IF(連結実質赤字比率に係る赤字・黒字の構成分析!C$39="",NA(),連結実質赤字比率に係る赤字・黒字の構成分析!C$39)</f>
        <v>長和町観光施設事業特別会計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0.49</v>
      </c>
    </row>
    <row r="32" spans="1:11" x14ac:dyDescent="0.15">
      <c r="A32" s="181" t="str">
        <f>IF(連結実質赤字比率に係る赤字・黒字の構成分析!C$38="",NA(),連結実質赤字比率に係る赤字・黒字の構成分析!C$38)</f>
        <v>長和町介護保険特別会計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長和町国民健康保険特別会計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x14ac:dyDescent="0.15">
      <c r="A34" s="181" t="str">
        <f>IF(連結実質赤字比率に係る赤字・黒字の構成分析!C$36="",NA(),連結実質赤字比率に係る赤字・黒字の構成分析!C$36)</f>
        <v>長和町特定環境保全公共下水道事業特別会計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0.57999999999999996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5.13</v>
      </c>
    </row>
    <row r="36" spans="1:16" x14ac:dyDescent="0.15">
      <c r="A36" s="181" t="str">
        <f>IF(連結実質赤字比率に係る赤字・黒字の構成分析!C$34="",NA(),連結実質赤字比率に係る赤字・黒字の構成分析!C$34)</f>
        <v>長和町上水道事業会計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843</v>
      </c>
      <c r="E42" s="182"/>
      <c r="F42" s="182"/>
      <c r="G42" s="182">
        <f>'実質公債費比率（分子）の構造'!L$52</f>
        <v>859</v>
      </c>
      <c r="H42" s="182"/>
      <c r="I42" s="182"/>
      <c r="J42" s="182">
        <f>'実質公債費比率（分子）の構造'!M$52</f>
        <v>862</v>
      </c>
      <c r="K42" s="182"/>
      <c r="L42" s="182"/>
      <c r="M42" s="182">
        <f>'実質公債費比率（分子）の構造'!N$52</f>
        <v>842</v>
      </c>
      <c r="N42" s="182"/>
      <c r="O42" s="182"/>
      <c r="P42" s="182">
        <f>'実質公債費比率（分子）の構造'!O$52</f>
        <v>830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164</v>
      </c>
      <c r="C45" s="182"/>
      <c r="D45" s="182"/>
      <c r="E45" s="182">
        <f>'実質公債費比率（分子）の構造'!L$49</f>
        <v>154</v>
      </c>
      <c r="F45" s="182"/>
      <c r="G45" s="182"/>
      <c r="H45" s="182">
        <f>'実質公債費比率（分子）の構造'!M$49</f>
        <v>133</v>
      </c>
      <c r="I45" s="182"/>
      <c r="J45" s="182"/>
      <c r="K45" s="182">
        <f>'実質公債費比率（分子）の構造'!N$49</f>
        <v>132</v>
      </c>
      <c r="L45" s="182"/>
      <c r="M45" s="182"/>
      <c r="N45" s="182">
        <f>'実質公債費比率（分子）の構造'!O$49</f>
        <v>129</v>
      </c>
      <c r="O45" s="182"/>
      <c r="P45" s="182"/>
    </row>
    <row r="46" spans="1:16" x14ac:dyDescent="0.15">
      <c r="A46" s="182" t="s">
        <v>67</v>
      </c>
      <c r="B46" s="182">
        <f>'実質公債費比率（分子）の構造'!K$48</f>
        <v>260</v>
      </c>
      <c r="C46" s="182"/>
      <c r="D46" s="182"/>
      <c r="E46" s="182">
        <f>'実質公債費比率（分子）の構造'!L$48</f>
        <v>228</v>
      </c>
      <c r="F46" s="182"/>
      <c r="G46" s="182"/>
      <c r="H46" s="182">
        <f>'実質公債費比率（分子）の構造'!M$48</f>
        <v>244</v>
      </c>
      <c r="I46" s="182"/>
      <c r="J46" s="182"/>
      <c r="K46" s="182">
        <f>'実質公債費比率（分子）の構造'!N$48</f>
        <v>273</v>
      </c>
      <c r="L46" s="182"/>
      <c r="M46" s="182"/>
      <c r="N46" s="182">
        <f>'実質公債費比率（分子）の構造'!O$48</f>
        <v>289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734</v>
      </c>
      <c r="C49" s="182"/>
      <c r="D49" s="182"/>
      <c r="E49" s="182">
        <f>'実質公債費比率（分子）の構造'!L$45</f>
        <v>761</v>
      </c>
      <c r="F49" s="182"/>
      <c r="G49" s="182"/>
      <c r="H49" s="182">
        <f>'実質公債費比率（分子）の構造'!M$45</f>
        <v>789</v>
      </c>
      <c r="I49" s="182"/>
      <c r="J49" s="182"/>
      <c r="K49" s="182">
        <f>'実質公債費比率（分子）の構造'!N$45</f>
        <v>779</v>
      </c>
      <c r="L49" s="182"/>
      <c r="M49" s="182"/>
      <c r="N49" s="182">
        <f>'実質公債費比率（分子）の構造'!O$45</f>
        <v>744</v>
      </c>
      <c r="O49" s="182"/>
      <c r="P49" s="182"/>
    </row>
    <row r="50" spans="1:16" x14ac:dyDescent="0.15">
      <c r="A50" s="182" t="s">
        <v>71</v>
      </c>
      <c r="B50" s="182" t="e">
        <f>NA()</f>
        <v>#N/A</v>
      </c>
      <c r="C50" s="182">
        <f>IF(ISNUMBER('実質公債費比率（分子）の構造'!K$53),'実質公債費比率（分子）の構造'!K$53,NA())</f>
        <v>315</v>
      </c>
      <c r="D50" s="182" t="e">
        <f>NA()</f>
        <v>#N/A</v>
      </c>
      <c r="E50" s="182" t="e">
        <f>NA()</f>
        <v>#N/A</v>
      </c>
      <c r="F50" s="182">
        <f>IF(ISNUMBER('実質公債費比率（分子）の構造'!L$53),'実質公債費比率（分子）の構造'!L$53,NA())</f>
        <v>284</v>
      </c>
      <c r="G50" s="182" t="e">
        <f>NA()</f>
        <v>#N/A</v>
      </c>
      <c r="H50" s="182" t="e">
        <f>NA()</f>
        <v>#N/A</v>
      </c>
      <c r="I50" s="182">
        <f>IF(ISNUMBER('実質公債費比率（分子）の構造'!M$53),'実質公債費比率（分子）の構造'!M$53,NA())</f>
        <v>304</v>
      </c>
      <c r="J50" s="182" t="e">
        <f>NA()</f>
        <v>#N/A</v>
      </c>
      <c r="K50" s="182" t="e">
        <f>NA()</f>
        <v>#N/A</v>
      </c>
      <c r="L50" s="182">
        <f>IF(ISNUMBER('実質公債費比率（分子）の構造'!N$53),'実質公債費比率（分子）の構造'!N$53,NA())</f>
        <v>342</v>
      </c>
      <c r="M50" s="182" t="e">
        <f>NA()</f>
        <v>#N/A</v>
      </c>
      <c r="N50" s="182" t="e">
        <f>NA()</f>
        <v>#N/A</v>
      </c>
      <c r="O50" s="182">
        <f>IF(ISNUMBER('実質公債費比率（分子）の構造'!O$53),'実質公債費比率（分子）の構造'!O$53,NA())</f>
        <v>332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8210</v>
      </c>
      <c r="E56" s="181"/>
      <c r="F56" s="181"/>
      <c r="G56" s="181">
        <f>'将来負担比率（分子）の構造'!J$52</f>
        <v>7759</v>
      </c>
      <c r="H56" s="181"/>
      <c r="I56" s="181"/>
      <c r="J56" s="181">
        <f>'将来負担比率（分子）の構造'!K$52</f>
        <v>7447</v>
      </c>
      <c r="K56" s="181"/>
      <c r="L56" s="181"/>
      <c r="M56" s="181">
        <f>'将来負担比率（分子）の構造'!L$52</f>
        <v>7233</v>
      </c>
      <c r="N56" s="181"/>
      <c r="O56" s="181"/>
      <c r="P56" s="181">
        <f>'将来負担比率（分子）の構造'!M$52</f>
        <v>7300</v>
      </c>
    </row>
    <row r="57" spans="1:16" x14ac:dyDescent="0.15">
      <c r="A57" s="181" t="s">
        <v>42</v>
      </c>
      <c r="B57" s="181"/>
      <c r="C57" s="181"/>
      <c r="D57" s="181">
        <f>'将来負担比率（分子）の構造'!I$51</f>
        <v>76</v>
      </c>
      <c r="E57" s="181"/>
      <c r="F57" s="181"/>
      <c r="G57" s="181">
        <f>'将来負担比率（分子）の構造'!J$51</f>
        <v>360</v>
      </c>
      <c r="H57" s="181"/>
      <c r="I57" s="181"/>
      <c r="J57" s="181">
        <f>'将来負担比率（分子）の構造'!K$51</f>
        <v>313</v>
      </c>
      <c r="K57" s="181"/>
      <c r="L57" s="181"/>
      <c r="M57" s="181">
        <f>'将来負担比率（分子）の構造'!L$51</f>
        <v>241</v>
      </c>
      <c r="N57" s="181"/>
      <c r="O57" s="181"/>
      <c r="P57" s="181">
        <f>'将来負担比率（分子）の構造'!M$51</f>
        <v>178</v>
      </c>
    </row>
    <row r="58" spans="1:16" x14ac:dyDescent="0.15">
      <c r="A58" s="181" t="s">
        <v>41</v>
      </c>
      <c r="B58" s="181"/>
      <c r="C58" s="181"/>
      <c r="D58" s="181">
        <f>'将来負担比率（分子）の構造'!I$50</f>
        <v>4172</v>
      </c>
      <c r="E58" s="181"/>
      <c r="F58" s="181"/>
      <c r="G58" s="181">
        <f>'将来負担比率（分子）の構造'!J$50</f>
        <v>3822</v>
      </c>
      <c r="H58" s="181"/>
      <c r="I58" s="181"/>
      <c r="J58" s="181">
        <f>'将来負担比率（分子）の構造'!K$50</f>
        <v>3451</v>
      </c>
      <c r="K58" s="181"/>
      <c r="L58" s="181"/>
      <c r="M58" s="181">
        <f>'将来負担比率（分子）の構造'!L$50</f>
        <v>3065</v>
      </c>
      <c r="N58" s="181"/>
      <c r="O58" s="181"/>
      <c r="P58" s="181">
        <f>'将来負担比率（分子）の構造'!M$50</f>
        <v>2688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1472</v>
      </c>
      <c r="C62" s="181"/>
      <c r="D62" s="181"/>
      <c r="E62" s="181">
        <f>'将来負担比率（分子）の構造'!J$45</f>
        <v>1484</v>
      </c>
      <c r="F62" s="181"/>
      <c r="G62" s="181"/>
      <c r="H62" s="181">
        <f>'将来負担比率（分子）の構造'!K$45</f>
        <v>1408</v>
      </c>
      <c r="I62" s="181"/>
      <c r="J62" s="181"/>
      <c r="K62" s="181">
        <f>'将来負担比率（分子）の構造'!L$45</f>
        <v>1320</v>
      </c>
      <c r="L62" s="181"/>
      <c r="M62" s="181"/>
      <c r="N62" s="181">
        <f>'将来負担比率（分子）の構造'!M$45</f>
        <v>1335</v>
      </c>
      <c r="O62" s="181"/>
      <c r="P62" s="181"/>
    </row>
    <row r="63" spans="1:16" x14ac:dyDescent="0.15">
      <c r="A63" s="181" t="s">
        <v>34</v>
      </c>
      <c r="B63" s="181">
        <f>'将来負担比率（分子）の構造'!I$44</f>
        <v>1191</v>
      </c>
      <c r="C63" s="181"/>
      <c r="D63" s="181"/>
      <c r="E63" s="181">
        <f>'将来負担比率（分子）の構造'!J$44</f>
        <v>1116</v>
      </c>
      <c r="F63" s="181"/>
      <c r="G63" s="181"/>
      <c r="H63" s="181">
        <f>'将来負担比率（分子）の構造'!K$44</f>
        <v>1072</v>
      </c>
      <c r="I63" s="181"/>
      <c r="J63" s="181"/>
      <c r="K63" s="181">
        <f>'将来負担比率（分子）の構造'!L$44</f>
        <v>1029</v>
      </c>
      <c r="L63" s="181"/>
      <c r="M63" s="181"/>
      <c r="N63" s="181">
        <f>'将来負担比率（分子）の構造'!M$44</f>
        <v>1019</v>
      </c>
      <c r="O63" s="181"/>
      <c r="P63" s="181"/>
    </row>
    <row r="64" spans="1:16" x14ac:dyDescent="0.15">
      <c r="A64" s="181" t="s">
        <v>33</v>
      </c>
      <c r="B64" s="181">
        <f>'将来負担比率（分子）の構造'!I$43</f>
        <v>3506</v>
      </c>
      <c r="C64" s="181"/>
      <c r="D64" s="181"/>
      <c r="E64" s="181">
        <f>'将来負担比率（分子）の構造'!J$43</f>
        <v>3149</v>
      </c>
      <c r="F64" s="181"/>
      <c r="G64" s="181"/>
      <c r="H64" s="181">
        <f>'将来負担比率（分子）の構造'!K$43</f>
        <v>3021</v>
      </c>
      <c r="I64" s="181"/>
      <c r="J64" s="181"/>
      <c r="K64" s="181">
        <f>'将来負担比率（分子）の構造'!L$43</f>
        <v>2501</v>
      </c>
      <c r="L64" s="181"/>
      <c r="M64" s="181"/>
      <c r="N64" s="181">
        <f>'将来負担比率（分子）の構造'!M$43</f>
        <v>2581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1067</v>
      </c>
      <c r="L65" s="181"/>
      <c r="M65" s="181"/>
      <c r="N65" s="181">
        <f>'将来負担比率（分子）の構造'!M$42</f>
        <v>819</v>
      </c>
      <c r="O65" s="181"/>
      <c r="P65" s="181"/>
    </row>
    <row r="66" spans="1:16" x14ac:dyDescent="0.15">
      <c r="A66" s="181" t="s">
        <v>31</v>
      </c>
      <c r="B66" s="181">
        <f>'将来負担比率（分子）の構造'!I$41</f>
        <v>6820</v>
      </c>
      <c r="C66" s="181"/>
      <c r="D66" s="181"/>
      <c r="E66" s="181">
        <f>'将来負担比率（分子）の構造'!J$41</f>
        <v>6956</v>
      </c>
      <c r="F66" s="181"/>
      <c r="G66" s="181"/>
      <c r="H66" s="181">
        <f>'将来負担比率（分子）の構造'!K$41</f>
        <v>6657</v>
      </c>
      <c r="I66" s="181"/>
      <c r="J66" s="181"/>
      <c r="K66" s="181">
        <f>'将来負担比率（分子）の構造'!L$41</f>
        <v>6648</v>
      </c>
      <c r="L66" s="181"/>
      <c r="M66" s="181"/>
      <c r="N66" s="181">
        <f>'将来負担比率（分子）の構造'!M$41</f>
        <v>6577</v>
      </c>
      <c r="O66" s="181"/>
      <c r="P66" s="181"/>
    </row>
    <row r="67" spans="1:16" x14ac:dyDescent="0.15">
      <c r="A67" s="181" t="s">
        <v>75</v>
      </c>
      <c r="B67" s="181" t="e">
        <f>NA()</f>
        <v>#N/A</v>
      </c>
      <c r="C67" s="181">
        <f>IF(ISNUMBER('将来負担比率（分子）の構造'!I$53), IF('将来負担比率（分子）の構造'!I$53 &lt; 0, 0, '将来負担比率（分子）の構造'!I$53), NA())</f>
        <v>532</v>
      </c>
      <c r="D67" s="181" t="e">
        <f>NA()</f>
        <v>#N/A</v>
      </c>
      <c r="E67" s="181" t="e">
        <f>NA()</f>
        <v>#N/A</v>
      </c>
      <c r="F67" s="181">
        <f>IF(ISNUMBER('将来負担比率（分子）の構造'!J$53), IF('将来負担比率（分子）の構造'!J$53 &lt; 0, 0, '将来負担比率（分子）の構造'!J$53), NA())</f>
        <v>764</v>
      </c>
      <c r="G67" s="181" t="e">
        <f>NA()</f>
        <v>#N/A</v>
      </c>
      <c r="H67" s="181" t="e">
        <f>NA()</f>
        <v>#N/A</v>
      </c>
      <c r="I67" s="181">
        <f>IF(ISNUMBER('将来負担比率（分子）の構造'!K$53), IF('将来負担比率（分子）の構造'!K$53 &lt; 0, 0, '将来負担比率（分子）の構造'!K$53), NA())</f>
        <v>949</v>
      </c>
      <c r="J67" s="181" t="e">
        <f>NA()</f>
        <v>#N/A</v>
      </c>
      <c r="K67" s="181" t="e">
        <f>NA()</f>
        <v>#N/A</v>
      </c>
      <c r="L67" s="181">
        <f>IF(ISNUMBER('将来負担比率（分子）の構造'!L$53), IF('将来負担比率（分子）の構造'!L$53 &lt; 0, 0, '将来負担比率（分子）の構造'!L$53), NA())</f>
        <v>2027</v>
      </c>
      <c r="M67" s="181" t="e">
        <f>NA()</f>
        <v>#N/A</v>
      </c>
      <c r="N67" s="181" t="e">
        <f>NA()</f>
        <v>#N/A</v>
      </c>
      <c r="O67" s="181">
        <f>IF(ISNUMBER('将来負担比率（分子）の構造'!M$53), IF('将来負担比率（分子）の構造'!M$53 &lt; 0, 0, '将来負担比率（分子）の構造'!M$53), NA())</f>
        <v>2166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2322</v>
      </c>
      <c r="C72" s="185">
        <f>基金残高に係る経年分析!G55</f>
        <v>1943</v>
      </c>
      <c r="D72" s="185">
        <f>基金残高に係る経年分析!H55</f>
        <v>1591</v>
      </c>
    </row>
    <row r="73" spans="1:16" x14ac:dyDescent="0.15">
      <c r="A73" s="184" t="s">
        <v>78</v>
      </c>
      <c r="B73" s="185">
        <f>基金残高に係る経年分析!F56</f>
        <v>353</v>
      </c>
      <c r="C73" s="185">
        <f>基金残高に係る経年分析!G56</f>
        <v>354</v>
      </c>
      <c r="D73" s="185">
        <f>基金残高に係る経年分析!H56</f>
        <v>354</v>
      </c>
    </row>
    <row r="74" spans="1:16" x14ac:dyDescent="0.15">
      <c r="A74" s="184" t="s">
        <v>79</v>
      </c>
      <c r="B74" s="185">
        <f>基金残高に係る経年分析!F57</f>
        <v>1382</v>
      </c>
      <c r="C74" s="185">
        <f>基金残高に係る経年分析!G57</f>
        <v>1255</v>
      </c>
      <c r="D74" s="185">
        <f>基金残高に係る経年分析!H57</f>
        <v>1094</v>
      </c>
    </row>
  </sheetData>
  <sheetProtection algorithmName="SHA-512" hashValue="qYRbYAgSDFI8LNqstPCoc5r4swPNf+oWA1Qs/1D5likXeYyqD+PnWgzdma4Q0rBFdg55eMz6Ist7sXF0iPudlg==" saltValue="+rj7TPiCWX9PBpl47Yvp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752650</v>
      </c>
      <c r="S5" s="675"/>
      <c r="T5" s="675"/>
      <c r="U5" s="675"/>
      <c r="V5" s="675"/>
      <c r="W5" s="675"/>
      <c r="X5" s="675"/>
      <c r="Y5" s="676"/>
      <c r="Z5" s="677">
        <v>9.6999999999999993</v>
      </c>
      <c r="AA5" s="677"/>
      <c r="AB5" s="677"/>
      <c r="AC5" s="677"/>
      <c r="AD5" s="678">
        <v>752650</v>
      </c>
      <c r="AE5" s="678"/>
      <c r="AF5" s="678"/>
      <c r="AG5" s="678"/>
      <c r="AH5" s="678"/>
      <c r="AI5" s="678"/>
      <c r="AJ5" s="678"/>
      <c r="AK5" s="678"/>
      <c r="AL5" s="679">
        <v>20.8</v>
      </c>
      <c r="AM5" s="680"/>
      <c r="AN5" s="680"/>
      <c r="AO5" s="681"/>
      <c r="AP5" s="671" t="s">
        <v>230</v>
      </c>
      <c r="AQ5" s="672"/>
      <c r="AR5" s="672"/>
      <c r="AS5" s="672"/>
      <c r="AT5" s="672"/>
      <c r="AU5" s="672"/>
      <c r="AV5" s="672"/>
      <c r="AW5" s="672"/>
      <c r="AX5" s="672"/>
      <c r="AY5" s="672"/>
      <c r="AZ5" s="672"/>
      <c r="BA5" s="672"/>
      <c r="BB5" s="672"/>
      <c r="BC5" s="672"/>
      <c r="BD5" s="672"/>
      <c r="BE5" s="672"/>
      <c r="BF5" s="673"/>
      <c r="BG5" s="685">
        <v>752650</v>
      </c>
      <c r="BH5" s="686"/>
      <c r="BI5" s="686"/>
      <c r="BJ5" s="686"/>
      <c r="BK5" s="686"/>
      <c r="BL5" s="686"/>
      <c r="BM5" s="686"/>
      <c r="BN5" s="687"/>
      <c r="BO5" s="688">
        <v>100</v>
      </c>
      <c r="BP5" s="688"/>
      <c r="BQ5" s="688"/>
      <c r="BR5" s="688"/>
      <c r="BS5" s="689" t="s">
        <v>231</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223</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79008</v>
      </c>
      <c r="S6" s="686"/>
      <c r="T6" s="686"/>
      <c r="U6" s="686"/>
      <c r="V6" s="686"/>
      <c r="W6" s="686"/>
      <c r="X6" s="686"/>
      <c r="Y6" s="687"/>
      <c r="Z6" s="688">
        <v>1</v>
      </c>
      <c r="AA6" s="688"/>
      <c r="AB6" s="688"/>
      <c r="AC6" s="688"/>
      <c r="AD6" s="689">
        <v>79008</v>
      </c>
      <c r="AE6" s="689"/>
      <c r="AF6" s="689"/>
      <c r="AG6" s="689"/>
      <c r="AH6" s="689"/>
      <c r="AI6" s="689"/>
      <c r="AJ6" s="689"/>
      <c r="AK6" s="689"/>
      <c r="AL6" s="690">
        <v>2.2000000000000002</v>
      </c>
      <c r="AM6" s="691"/>
      <c r="AN6" s="691"/>
      <c r="AO6" s="692"/>
      <c r="AP6" s="682" t="s">
        <v>236</v>
      </c>
      <c r="AQ6" s="683"/>
      <c r="AR6" s="683"/>
      <c r="AS6" s="683"/>
      <c r="AT6" s="683"/>
      <c r="AU6" s="683"/>
      <c r="AV6" s="683"/>
      <c r="AW6" s="683"/>
      <c r="AX6" s="683"/>
      <c r="AY6" s="683"/>
      <c r="AZ6" s="683"/>
      <c r="BA6" s="683"/>
      <c r="BB6" s="683"/>
      <c r="BC6" s="683"/>
      <c r="BD6" s="683"/>
      <c r="BE6" s="683"/>
      <c r="BF6" s="684"/>
      <c r="BG6" s="685">
        <v>752650</v>
      </c>
      <c r="BH6" s="686"/>
      <c r="BI6" s="686"/>
      <c r="BJ6" s="686"/>
      <c r="BK6" s="686"/>
      <c r="BL6" s="686"/>
      <c r="BM6" s="686"/>
      <c r="BN6" s="687"/>
      <c r="BO6" s="688">
        <v>100</v>
      </c>
      <c r="BP6" s="688"/>
      <c r="BQ6" s="688"/>
      <c r="BR6" s="688"/>
      <c r="BS6" s="689" t="s">
        <v>231</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51314</v>
      </c>
      <c r="CS6" s="686"/>
      <c r="CT6" s="686"/>
      <c r="CU6" s="686"/>
      <c r="CV6" s="686"/>
      <c r="CW6" s="686"/>
      <c r="CX6" s="686"/>
      <c r="CY6" s="687"/>
      <c r="CZ6" s="679">
        <v>0.7</v>
      </c>
      <c r="DA6" s="680"/>
      <c r="DB6" s="680"/>
      <c r="DC6" s="699"/>
      <c r="DD6" s="694" t="s">
        <v>231</v>
      </c>
      <c r="DE6" s="686"/>
      <c r="DF6" s="686"/>
      <c r="DG6" s="686"/>
      <c r="DH6" s="686"/>
      <c r="DI6" s="686"/>
      <c r="DJ6" s="686"/>
      <c r="DK6" s="686"/>
      <c r="DL6" s="686"/>
      <c r="DM6" s="686"/>
      <c r="DN6" s="686"/>
      <c r="DO6" s="686"/>
      <c r="DP6" s="687"/>
      <c r="DQ6" s="694">
        <v>51314</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496</v>
      </c>
      <c r="S7" s="686"/>
      <c r="T7" s="686"/>
      <c r="U7" s="686"/>
      <c r="V7" s="686"/>
      <c r="W7" s="686"/>
      <c r="X7" s="686"/>
      <c r="Y7" s="687"/>
      <c r="Z7" s="688">
        <v>0</v>
      </c>
      <c r="AA7" s="688"/>
      <c r="AB7" s="688"/>
      <c r="AC7" s="688"/>
      <c r="AD7" s="689">
        <v>496</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240552</v>
      </c>
      <c r="BH7" s="686"/>
      <c r="BI7" s="686"/>
      <c r="BJ7" s="686"/>
      <c r="BK7" s="686"/>
      <c r="BL7" s="686"/>
      <c r="BM7" s="686"/>
      <c r="BN7" s="687"/>
      <c r="BO7" s="688">
        <v>32</v>
      </c>
      <c r="BP7" s="688"/>
      <c r="BQ7" s="688"/>
      <c r="BR7" s="688"/>
      <c r="BS7" s="689" t="s">
        <v>128</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1797060</v>
      </c>
      <c r="CS7" s="686"/>
      <c r="CT7" s="686"/>
      <c r="CU7" s="686"/>
      <c r="CV7" s="686"/>
      <c r="CW7" s="686"/>
      <c r="CX7" s="686"/>
      <c r="CY7" s="687"/>
      <c r="CZ7" s="688">
        <v>24.3</v>
      </c>
      <c r="DA7" s="688"/>
      <c r="DB7" s="688"/>
      <c r="DC7" s="688"/>
      <c r="DD7" s="694">
        <v>233808</v>
      </c>
      <c r="DE7" s="686"/>
      <c r="DF7" s="686"/>
      <c r="DG7" s="686"/>
      <c r="DH7" s="686"/>
      <c r="DI7" s="686"/>
      <c r="DJ7" s="686"/>
      <c r="DK7" s="686"/>
      <c r="DL7" s="686"/>
      <c r="DM7" s="686"/>
      <c r="DN7" s="686"/>
      <c r="DO7" s="686"/>
      <c r="DP7" s="687"/>
      <c r="DQ7" s="694">
        <v>770617</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2187</v>
      </c>
      <c r="S8" s="686"/>
      <c r="T8" s="686"/>
      <c r="U8" s="686"/>
      <c r="V8" s="686"/>
      <c r="W8" s="686"/>
      <c r="X8" s="686"/>
      <c r="Y8" s="687"/>
      <c r="Z8" s="688">
        <v>0</v>
      </c>
      <c r="AA8" s="688"/>
      <c r="AB8" s="688"/>
      <c r="AC8" s="688"/>
      <c r="AD8" s="689">
        <v>2187</v>
      </c>
      <c r="AE8" s="689"/>
      <c r="AF8" s="689"/>
      <c r="AG8" s="689"/>
      <c r="AH8" s="689"/>
      <c r="AI8" s="689"/>
      <c r="AJ8" s="689"/>
      <c r="AK8" s="689"/>
      <c r="AL8" s="690">
        <v>0.1</v>
      </c>
      <c r="AM8" s="691"/>
      <c r="AN8" s="691"/>
      <c r="AO8" s="692"/>
      <c r="AP8" s="682" t="s">
        <v>242</v>
      </c>
      <c r="AQ8" s="683"/>
      <c r="AR8" s="683"/>
      <c r="AS8" s="683"/>
      <c r="AT8" s="683"/>
      <c r="AU8" s="683"/>
      <c r="AV8" s="683"/>
      <c r="AW8" s="683"/>
      <c r="AX8" s="683"/>
      <c r="AY8" s="683"/>
      <c r="AZ8" s="683"/>
      <c r="BA8" s="683"/>
      <c r="BB8" s="683"/>
      <c r="BC8" s="683"/>
      <c r="BD8" s="683"/>
      <c r="BE8" s="683"/>
      <c r="BF8" s="684"/>
      <c r="BG8" s="685">
        <v>17704</v>
      </c>
      <c r="BH8" s="686"/>
      <c r="BI8" s="686"/>
      <c r="BJ8" s="686"/>
      <c r="BK8" s="686"/>
      <c r="BL8" s="686"/>
      <c r="BM8" s="686"/>
      <c r="BN8" s="687"/>
      <c r="BO8" s="688">
        <v>2.4</v>
      </c>
      <c r="BP8" s="688"/>
      <c r="BQ8" s="688"/>
      <c r="BR8" s="688"/>
      <c r="BS8" s="694" t="s">
        <v>128</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1190424</v>
      </c>
      <c r="CS8" s="686"/>
      <c r="CT8" s="686"/>
      <c r="CU8" s="686"/>
      <c r="CV8" s="686"/>
      <c r="CW8" s="686"/>
      <c r="CX8" s="686"/>
      <c r="CY8" s="687"/>
      <c r="CZ8" s="688">
        <v>16.100000000000001</v>
      </c>
      <c r="DA8" s="688"/>
      <c r="DB8" s="688"/>
      <c r="DC8" s="688"/>
      <c r="DD8" s="694">
        <v>81349</v>
      </c>
      <c r="DE8" s="686"/>
      <c r="DF8" s="686"/>
      <c r="DG8" s="686"/>
      <c r="DH8" s="686"/>
      <c r="DI8" s="686"/>
      <c r="DJ8" s="686"/>
      <c r="DK8" s="686"/>
      <c r="DL8" s="686"/>
      <c r="DM8" s="686"/>
      <c r="DN8" s="686"/>
      <c r="DO8" s="686"/>
      <c r="DP8" s="687"/>
      <c r="DQ8" s="694">
        <v>766279</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2516</v>
      </c>
      <c r="S9" s="686"/>
      <c r="T9" s="686"/>
      <c r="U9" s="686"/>
      <c r="V9" s="686"/>
      <c r="W9" s="686"/>
      <c r="X9" s="686"/>
      <c r="Y9" s="687"/>
      <c r="Z9" s="688">
        <v>0</v>
      </c>
      <c r="AA9" s="688"/>
      <c r="AB9" s="688"/>
      <c r="AC9" s="688"/>
      <c r="AD9" s="689">
        <v>2516</v>
      </c>
      <c r="AE9" s="689"/>
      <c r="AF9" s="689"/>
      <c r="AG9" s="689"/>
      <c r="AH9" s="689"/>
      <c r="AI9" s="689"/>
      <c r="AJ9" s="689"/>
      <c r="AK9" s="689"/>
      <c r="AL9" s="690">
        <v>0.1</v>
      </c>
      <c r="AM9" s="691"/>
      <c r="AN9" s="691"/>
      <c r="AO9" s="692"/>
      <c r="AP9" s="682" t="s">
        <v>245</v>
      </c>
      <c r="AQ9" s="683"/>
      <c r="AR9" s="683"/>
      <c r="AS9" s="683"/>
      <c r="AT9" s="683"/>
      <c r="AU9" s="683"/>
      <c r="AV9" s="683"/>
      <c r="AW9" s="683"/>
      <c r="AX9" s="683"/>
      <c r="AY9" s="683"/>
      <c r="AZ9" s="683"/>
      <c r="BA9" s="683"/>
      <c r="BB9" s="683"/>
      <c r="BC9" s="683"/>
      <c r="BD9" s="683"/>
      <c r="BE9" s="683"/>
      <c r="BF9" s="684"/>
      <c r="BG9" s="685">
        <v>201944</v>
      </c>
      <c r="BH9" s="686"/>
      <c r="BI9" s="686"/>
      <c r="BJ9" s="686"/>
      <c r="BK9" s="686"/>
      <c r="BL9" s="686"/>
      <c r="BM9" s="686"/>
      <c r="BN9" s="687"/>
      <c r="BO9" s="688">
        <v>26.8</v>
      </c>
      <c r="BP9" s="688"/>
      <c r="BQ9" s="688"/>
      <c r="BR9" s="688"/>
      <c r="BS9" s="694" t="s">
        <v>128</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808184</v>
      </c>
      <c r="CS9" s="686"/>
      <c r="CT9" s="686"/>
      <c r="CU9" s="686"/>
      <c r="CV9" s="686"/>
      <c r="CW9" s="686"/>
      <c r="CX9" s="686"/>
      <c r="CY9" s="687"/>
      <c r="CZ9" s="688">
        <v>10.9</v>
      </c>
      <c r="DA9" s="688"/>
      <c r="DB9" s="688"/>
      <c r="DC9" s="688"/>
      <c r="DD9" s="694">
        <v>9597</v>
      </c>
      <c r="DE9" s="686"/>
      <c r="DF9" s="686"/>
      <c r="DG9" s="686"/>
      <c r="DH9" s="686"/>
      <c r="DI9" s="686"/>
      <c r="DJ9" s="686"/>
      <c r="DK9" s="686"/>
      <c r="DL9" s="686"/>
      <c r="DM9" s="686"/>
      <c r="DN9" s="686"/>
      <c r="DO9" s="686"/>
      <c r="DP9" s="687"/>
      <c r="DQ9" s="694">
        <v>654146</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231</v>
      </c>
      <c r="AA10" s="688"/>
      <c r="AB10" s="688"/>
      <c r="AC10" s="688"/>
      <c r="AD10" s="689" t="s">
        <v>128</v>
      </c>
      <c r="AE10" s="689"/>
      <c r="AF10" s="689"/>
      <c r="AG10" s="689"/>
      <c r="AH10" s="689"/>
      <c r="AI10" s="689"/>
      <c r="AJ10" s="689"/>
      <c r="AK10" s="689"/>
      <c r="AL10" s="690" t="s">
        <v>231</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14619</v>
      </c>
      <c r="BH10" s="686"/>
      <c r="BI10" s="686"/>
      <c r="BJ10" s="686"/>
      <c r="BK10" s="686"/>
      <c r="BL10" s="686"/>
      <c r="BM10" s="686"/>
      <c r="BN10" s="687"/>
      <c r="BO10" s="688">
        <v>1.9</v>
      </c>
      <c r="BP10" s="688"/>
      <c r="BQ10" s="688"/>
      <c r="BR10" s="688"/>
      <c r="BS10" s="694" t="s">
        <v>231</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t="s">
        <v>231</v>
      </c>
      <c r="CS10" s="686"/>
      <c r="CT10" s="686"/>
      <c r="CU10" s="686"/>
      <c r="CV10" s="686"/>
      <c r="CW10" s="686"/>
      <c r="CX10" s="686"/>
      <c r="CY10" s="687"/>
      <c r="CZ10" s="688" t="s">
        <v>231</v>
      </c>
      <c r="DA10" s="688"/>
      <c r="DB10" s="688"/>
      <c r="DC10" s="688"/>
      <c r="DD10" s="694" t="s">
        <v>128</v>
      </c>
      <c r="DE10" s="686"/>
      <c r="DF10" s="686"/>
      <c r="DG10" s="686"/>
      <c r="DH10" s="686"/>
      <c r="DI10" s="686"/>
      <c r="DJ10" s="686"/>
      <c r="DK10" s="686"/>
      <c r="DL10" s="686"/>
      <c r="DM10" s="686"/>
      <c r="DN10" s="686"/>
      <c r="DO10" s="686"/>
      <c r="DP10" s="687"/>
      <c r="DQ10" s="694" t="s">
        <v>231</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138876</v>
      </c>
      <c r="S11" s="686"/>
      <c r="T11" s="686"/>
      <c r="U11" s="686"/>
      <c r="V11" s="686"/>
      <c r="W11" s="686"/>
      <c r="X11" s="686"/>
      <c r="Y11" s="687"/>
      <c r="Z11" s="690">
        <v>1.8</v>
      </c>
      <c r="AA11" s="691"/>
      <c r="AB11" s="691"/>
      <c r="AC11" s="703"/>
      <c r="AD11" s="694">
        <v>138876</v>
      </c>
      <c r="AE11" s="686"/>
      <c r="AF11" s="686"/>
      <c r="AG11" s="686"/>
      <c r="AH11" s="686"/>
      <c r="AI11" s="686"/>
      <c r="AJ11" s="686"/>
      <c r="AK11" s="687"/>
      <c r="AL11" s="690">
        <v>3.8</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6285</v>
      </c>
      <c r="BH11" s="686"/>
      <c r="BI11" s="686"/>
      <c r="BJ11" s="686"/>
      <c r="BK11" s="686"/>
      <c r="BL11" s="686"/>
      <c r="BM11" s="686"/>
      <c r="BN11" s="687"/>
      <c r="BO11" s="688">
        <v>0.8</v>
      </c>
      <c r="BP11" s="688"/>
      <c r="BQ11" s="688"/>
      <c r="BR11" s="688"/>
      <c r="BS11" s="694" t="s">
        <v>128</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313630</v>
      </c>
      <c r="CS11" s="686"/>
      <c r="CT11" s="686"/>
      <c r="CU11" s="686"/>
      <c r="CV11" s="686"/>
      <c r="CW11" s="686"/>
      <c r="CX11" s="686"/>
      <c r="CY11" s="687"/>
      <c r="CZ11" s="688">
        <v>4.2</v>
      </c>
      <c r="DA11" s="688"/>
      <c r="DB11" s="688"/>
      <c r="DC11" s="688"/>
      <c r="DD11" s="694">
        <v>20622</v>
      </c>
      <c r="DE11" s="686"/>
      <c r="DF11" s="686"/>
      <c r="DG11" s="686"/>
      <c r="DH11" s="686"/>
      <c r="DI11" s="686"/>
      <c r="DJ11" s="686"/>
      <c r="DK11" s="686"/>
      <c r="DL11" s="686"/>
      <c r="DM11" s="686"/>
      <c r="DN11" s="686"/>
      <c r="DO11" s="686"/>
      <c r="DP11" s="687"/>
      <c r="DQ11" s="694">
        <v>197818</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231</v>
      </c>
      <c r="S12" s="686"/>
      <c r="T12" s="686"/>
      <c r="U12" s="686"/>
      <c r="V12" s="686"/>
      <c r="W12" s="686"/>
      <c r="X12" s="686"/>
      <c r="Y12" s="687"/>
      <c r="Z12" s="688" t="s">
        <v>128</v>
      </c>
      <c r="AA12" s="688"/>
      <c r="AB12" s="688"/>
      <c r="AC12" s="688"/>
      <c r="AD12" s="689" t="s">
        <v>128</v>
      </c>
      <c r="AE12" s="689"/>
      <c r="AF12" s="689"/>
      <c r="AG12" s="689"/>
      <c r="AH12" s="689"/>
      <c r="AI12" s="689"/>
      <c r="AJ12" s="689"/>
      <c r="AK12" s="689"/>
      <c r="AL12" s="690" t="s">
        <v>231</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446365</v>
      </c>
      <c r="BH12" s="686"/>
      <c r="BI12" s="686"/>
      <c r="BJ12" s="686"/>
      <c r="BK12" s="686"/>
      <c r="BL12" s="686"/>
      <c r="BM12" s="686"/>
      <c r="BN12" s="687"/>
      <c r="BO12" s="688">
        <v>59.3</v>
      </c>
      <c r="BP12" s="688"/>
      <c r="BQ12" s="688"/>
      <c r="BR12" s="688"/>
      <c r="BS12" s="694" t="s">
        <v>128</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570039</v>
      </c>
      <c r="CS12" s="686"/>
      <c r="CT12" s="686"/>
      <c r="CU12" s="686"/>
      <c r="CV12" s="686"/>
      <c r="CW12" s="686"/>
      <c r="CX12" s="686"/>
      <c r="CY12" s="687"/>
      <c r="CZ12" s="688">
        <v>7.7</v>
      </c>
      <c r="DA12" s="688"/>
      <c r="DB12" s="688"/>
      <c r="DC12" s="688"/>
      <c r="DD12" s="694">
        <v>101503</v>
      </c>
      <c r="DE12" s="686"/>
      <c r="DF12" s="686"/>
      <c r="DG12" s="686"/>
      <c r="DH12" s="686"/>
      <c r="DI12" s="686"/>
      <c r="DJ12" s="686"/>
      <c r="DK12" s="686"/>
      <c r="DL12" s="686"/>
      <c r="DM12" s="686"/>
      <c r="DN12" s="686"/>
      <c r="DO12" s="686"/>
      <c r="DP12" s="687"/>
      <c r="DQ12" s="694">
        <v>372332</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231</v>
      </c>
      <c r="S13" s="686"/>
      <c r="T13" s="686"/>
      <c r="U13" s="686"/>
      <c r="V13" s="686"/>
      <c r="W13" s="686"/>
      <c r="X13" s="686"/>
      <c r="Y13" s="687"/>
      <c r="Z13" s="688" t="s">
        <v>128</v>
      </c>
      <c r="AA13" s="688"/>
      <c r="AB13" s="688"/>
      <c r="AC13" s="688"/>
      <c r="AD13" s="689" t="s">
        <v>231</v>
      </c>
      <c r="AE13" s="689"/>
      <c r="AF13" s="689"/>
      <c r="AG13" s="689"/>
      <c r="AH13" s="689"/>
      <c r="AI13" s="689"/>
      <c r="AJ13" s="689"/>
      <c r="AK13" s="689"/>
      <c r="AL13" s="690" t="s">
        <v>128</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431151</v>
      </c>
      <c r="BH13" s="686"/>
      <c r="BI13" s="686"/>
      <c r="BJ13" s="686"/>
      <c r="BK13" s="686"/>
      <c r="BL13" s="686"/>
      <c r="BM13" s="686"/>
      <c r="BN13" s="687"/>
      <c r="BO13" s="688">
        <v>57.3</v>
      </c>
      <c r="BP13" s="688"/>
      <c r="BQ13" s="688"/>
      <c r="BR13" s="688"/>
      <c r="BS13" s="694" t="s">
        <v>128</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446453</v>
      </c>
      <c r="CS13" s="686"/>
      <c r="CT13" s="686"/>
      <c r="CU13" s="686"/>
      <c r="CV13" s="686"/>
      <c r="CW13" s="686"/>
      <c r="CX13" s="686"/>
      <c r="CY13" s="687"/>
      <c r="CZ13" s="688">
        <v>6</v>
      </c>
      <c r="DA13" s="688"/>
      <c r="DB13" s="688"/>
      <c r="DC13" s="688"/>
      <c r="DD13" s="694">
        <v>119685</v>
      </c>
      <c r="DE13" s="686"/>
      <c r="DF13" s="686"/>
      <c r="DG13" s="686"/>
      <c r="DH13" s="686"/>
      <c r="DI13" s="686"/>
      <c r="DJ13" s="686"/>
      <c r="DK13" s="686"/>
      <c r="DL13" s="686"/>
      <c r="DM13" s="686"/>
      <c r="DN13" s="686"/>
      <c r="DO13" s="686"/>
      <c r="DP13" s="687"/>
      <c r="DQ13" s="694">
        <v>340790</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231</v>
      </c>
      <c r="AA14" s="688"/>
      <c r="AB14" s="688"/>
      <c r="AC14" s="688"/>
      <c r="AD14" s="689" t="s">
        <v>231</v>
      </c>
      <c r="AE14" s="689"/>
      <c r="AF14" s="689"/>
      <c r="AG14" s="689"/>
      <c r="AH14" s="689"/>
      <c r="AI14" s="689"/>
      <c r="AJ14" s="689"/>
      <c r="AK14" s="689"/>
      <c r="AL14" s="690" t="s">
        <v>128</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27907</v>
      </c>
      <c r="BH14" s="686"/>
      <c r="BI14" s="686"/>
      <c r="BJ14" s="686"/>
      <c r="BK14" s="686"/>
      <c r="BL14" s="686"/>
      <c r="BM14" s="686"/>
      <c r="BN14" s="687"/>
      <c r="BO14" s="688">
        <v>3.7</v>
      </c>
      <c r="BP14" s="688"/>
      <c r="BQ14" s="688"/>
      <c r="BR14" s="688"/>
      <c r="BS14" s="694" t="s">
        <v>231</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180216</v>
      </c>
      <c r="CS14" s="686"/>
      <c r="CT14" s="686"/>
      <c r="CU14" s="686"/>
      <c r="CV14" s="686"/>
      <c r="CW14" s="686"/>
      <c r="CX14" s="686"/>
      <c r="CY14" s="687"/>
      <c r="CZ14" s="688">
        <v>2.4</v>
      </c>
      <c r="DA14" s="688"/>
      <c r="DB14" s="688"/>
      <c r="DC14" s="688"/>
      <c r="DD14" s="694">
        <v>8900</v>
      </c>
      <c r="DE14" s="686"/>
      <c r="DF14" s="686"/>
      <c r="DG14" s="686"/>
      <c r="DH14" s="686"/>
      <c r="DI14" s="686"/>
      <c r="DJ14" s="686"/>
      <c r="DK14" s="686"/>
      <c r="DL14" s="686"/>
      <c r="DM14" s="686"/>
      <c r="DN14" s="686"/>
      <c r="DO14" s="686"/>
      <c r="DP14" s="687"/>
      <c r="DQ14" s="694">
        <v>171450</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231</v>
      </c>
      <c r="AA15" s="688"/>
      <c r="AB15" s="688"/>
      <c r="AC15" s="688"/>
      <c r="AD15" s="689" t="s">
        <v>128</v>
      </c>
      <c r="AE15" s="689"/>
      <c r="AF15" s="689"/>
      <c r="AG15" s="689"/>
      <c r="AH15" s="689"/>
      <c r="AI15" s="689"/>
      <c r="AJ15" s="689"/>
      <c r="AK15" s="689"/>
      <c r="AL15" s="690" t="s">
        <v>128</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37826</v>
      </c>
      <c r="BH15" s="686"/>
      <c r="BI15" s="686"/>
      <c r="BJ15" s="686"/>
      <c r="BK15" s="686"/>
      <c r="BL15" s="686"/>
      <c r="BM15" s="686"/>
      <c r="BN15" s="687"/>
      <c r="BO15" s="688">
        <v>5</v>
      </c>
      <c r="BP15" s="688"/>
      <c r="BQ15" s="688"/>
      <c r="BR15" s="688"/>
      <c r="BS15" s="694" t="s">
        <v>128</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554832</v>
      </c>
      <c r="CS15" s="686"/>
      <c r="CT15" s="686"/>
      <c r="CU15" s="686"/>
      <c r="CV15" s="686"/>
      <c r="CW15" s="686"/>
      <c r="CX15" s="686"/>
      <c r="CY15" s="687"/>
      <c r="CZ15" s="688">
        <v>7.5</v>
      </c>
      <c r="DA15" s="688"/>
      <c r="DB15" s="688"/>
      <c r="DC15" s="688"/>
      <c r="DD15" s="694">
        <v>150827</v>
      </c>
      <c r="DE15" s="686"/>
      <c r="DF15" s="686"/>
      <c r="DG15" s="686"/>
      <c r="DH15" s="686"/>
      <c r="DI15" s="686"/>
      <c r="DJ15" s="686"/>
      <c r="DK15" s="686"/>
      <c r="DL15" s="686"/>
      <c r="DM15" s="686"/>
      <c r="DN15" s="686"/>
      <c r="DO15" s="686"/>
      <c r="DP15" s="687"/>
      <c r="DQ15" s="694">
        <v>376297</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4586</v>
      </c>
      <c r="S16" s="686"/>
      <c r="T16" s="686"/>
      <c r="U16" s="686"/>
      <c r="V16" s="686"/>
      <c r="W16" s="686"/>
      <c r="X16" s="686"/>
      <c r="Y16" s="687"/>
      <c r="Z16" s="688">
        <v>0.1</v>
      </c>
      <c r="AA16" s="688"/>
      <c r="AB16" s="688"/>
      <c r="AC16" s="688"/>
      <c r="AD16" s="689">
        <v>4586</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231</v>
      </c>
      <c r="BP16" s="688"/>
      <c r="BQ16" s="688"/>
      <c r="BR16" s="688"/>
      <c r="BS16" s="694" t="s">
        <v>231</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743528</v>
      </c>
      <c r="CS16" s="686"/>
      <c r="CT16" s="686"/>
      <c r="CU16" s="686"/>
      <c r="CV16" s="686"/>
      <c r="CW16" s="686"/>
      <c r="CX16" s="686"/>
      <c r="CY16" s="687"/>
      <c r="CZ16" s="688">
        <v>10</v>
      </c>
      <c r="DA16" s="688"/>
      <c r="DB16" s="688"/>
      <c r="DC16" s="688"/>
      <c r="DD16" s="694" t="s">
        <v>128</v>
      </c>
      <c r="DE16" s="686"/>
      <c r="DF16" s="686"/>
      <c r="DG16" s="686"/>
      <c r="DH16" s="686"/>
      <c r="DI16" s="686"/>
      <c r="DJ16" s="686"/>
      <c r="DK16" s="686"/>
      <c r="DL16" s="686"/>
      <c r="DM16" s="686"/>
      <c r="DN16" s="686"/>
      <c r="DO16" s="686"/>
      <c r="DP16" s="687"/>
      <c r="DQ16" s="694">
        <v>208526</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802</v>
      </c>
      <c r="S17" s="686"/>
      <c r="T17" s="686"/>
      <c r="U17" s="686"/>
      <c r="V17" s="686"/>
      <c r="W17" s="686"/>
      <c r="X17" s="686"/>
      <c r="Y17" s="687"/>
      <c r="Z17" s="688">
        <v>0</v>
      </c>
      <c r="AA17" s="688"/>
      <c r="AB17" s="688"/>
      <c r="AC17" s="688"/>
      <c r="AD17" s="689">
        <v>802</v>
      </c>
      <c r="AE17" s="689"/>
      <c r="AF17" s="689"/>
      <c r="AG17" s="689"/>
      <c r="AH17" s="689"/>
      <c r="AI17" s="689"/>
      <c r="AJ17" s="689"/>
      <c r="AK17" s="689"/>
      <c r="AL17" s="690">
        <v>0</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231</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744620</v>
      </c>
      <c r="CS17" s="686"/>
      <c r="CT17" s="686"/>
      <c r="CU17" s="686"/>
      <c r="CV17" s="686"/>
      <c r="CW17" s="686"/>
      <c r="CX17" s="686"/>
      <c r="CY17" s="687"/>
      <c r="CZ17" s="688">
        <v>10.1</v>
      </c>
      <c r="DA17" s="688"/>
      <c r="DB17" s="688"/>
      <c r="DC17" s="688"/>
      <c r="DD17" s="694" t="s">
        <v>128</v>
      </c>
      <c r="DE17" s="686"/>
      <c r="DF17" s="686"/>
      <c r="DG17" s="686"/>
      <c r="DH17" s="686"/>
      <c r="DI17" s="686"/>
      <c r="DJ17" s="686"/>
      <c r="DK17" s="686"/>
      <c r="DL17" s="686"/>
      <c r="DM17" s="686"/>
      <c r="DN17" s="686"/>
      <c r="DO17" s="686"/>
      <c r="DP17" s="687"/>
      <c r="DQ17" s="694">
        <v>703157</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4788</v>
      </c>
      <c r="S18" s="686"/>
      <c r="T18" s="686"/>
      <c r="U18" s="686"/>
      <c r="V18" s="686"/>
      <c r="W18" s="686"/>
      <c r="X18" s="686"/>
      <c r="Y18" s="687"/>
      <c r="Z18" s="688">
        <v>0.1</v>
      </c>
      <c r="AA18" s="688"/>
      <c r="AB18" s="688"/>
      <c r="AC18" s="688"/>
      <c r="AD18" s="689">
        <v>4788</v>
      </c>
      <c r="AE18" s="689"/>
      <c r="AF18" s="689"/>
      <c r="AG18" s="689"/>
      <c r="AH18" s="689"/>
      <c r="AI18" s="689"/>
      <c r="AJ18" s="689"/>
      <c r="AK18" s="689"/>
      <c r="AL18" s="690">
        <v>0.1</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231</v>
      </c>
      <c r="BP18" s="688"/>
      <c r="BQ18" s="688"/>
      <c r="BR18" s="688"/>
      <c r="BS18" s="694" t="s">
        <v>231</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231</v>
      </c>
      <c r="CS18" s="686"/>
      <c r="CT18" s="686"/>
      <c r="CU18" s="686"/>
      <c r="CV18" s="686"/>
      <c r="CW18" s="686"/>
      <c r="CX18" s="686"/>
      <c r="CY18" s="687"/>
      <c r="CZ18" s="688" t="s">
        <v>231</v>
      </c>
      <c r="DA18" s="688"/>
      <c r="DB18" s="688"/>
      <c r="DC18" s="688"/>
      <c r="DD18" s="694" t="s">
        <v>231</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1734</v>
      </c>
      <c r="S19" s="686"/>
      <c r="T19" s="686"/>
      <c r="U19" s="686"/>
      <c r="V19" s="686"/>
      <c r="W19" s="686"/>
      <c r="X19" s="686"/>
      <c r="Y19" s="687"/>
      <c r="Z19" s="688">
        <v>0</v>
      </c>
      <c r="AA19" s="688"/>
      <c r="AB19" s="688"/>
      <c r="AC19" s="688"/>
      <c r="AD19" s="689">
        <v>1734</v>
      </c>
      <c r="AE19" s="689"/>
      <c r="AF19" s="689"/>
      <c r="AG19" s="689"/>
      <c r="AH19" s="689"/>
      <c r="AI19" s="689"/>
      <c r="AJ19" s="689"/>
      <c r="AK19" s="689"/>
      <c r="AL19" s="690">
        <v>0</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t="s">
        <v>128</v>
      </c>
      <c r="BH19" s="686"/>
      <c r="BI19" s="686"/>
      <c r="BJ19" s="686"/>
      <c r="BK19" s="686"/>
      <c r="BL19" s="686"/>
      <c r="BM19" s="686"/>
      <c r="BN19" s="687"/>
      <c r="BO19" s="688" t="s">
        <v>128</v>
      </c>
      <c r="BP19" s="688"/>
      <c r="BQ19" s="688"/>
      <c r="BR19" s="688"/>
      <c r="BS19" s="694" t="s">
        <v>128</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231</v>
      </c>
      <c r="CS19" s="686"/>
      <c r="CT19" s="686"/>
      <c r="CU19" s="686"/>
      <c r="CV19" s="686"/>
      <c r="CW19" s="686"/>
      <c r="CX19" s="686"/>
      <c r="CY19" s="687"/>
      <c r="CZ19" s="688" t="s">
        <v>231</v>
      </c>
      <c r="DA19" s="688"/>
      <c r="DB19" s="688"/>
      <c r="DC19" s="688"/>
      <c r="DD19" s="694" t="s">
        <v>128</v>
      </c>
      <c r="DE19" s="686"/>
      <c r="DF19" s="686"/>
      <c r="DG19" s="686"/>
      <c r="DH19" s="686"/>
      <c r="DI19" s="686"/>
      <c r="DJ19" s="686"/>
      <c r="DK19" s="686"/>
      <c r="DL19" s="686"/>
      <c r="DM19" s="686"/>
      <c r="DN19" s="686"/>
      <c r="DO19" s="686"/>
      <c r="DP19" s="687"/>
      <c r="DQ19" s="694" t="s">
        <v>231</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2263</v>
      </c>
      <c r="S20" s="686"/>
      <c r="T20" s="686"/>
      <c r="U20" s="686"/>
      <c r="V20" s="686"/>
      <c r="W20" s="686"/>
      <c r="X20" s="686"/>
      <c r="Y20" s="687"/>
      <c r="Z20" s="688">
        <v>0</v>
      </c>
      <c r="AA20" s="688"/>
      <c r="AB20" s="688"/>
      <c r="AC20" s="688"/>
      <c r="AD20" s="689">
        <v>2263</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t="s">
        <v>231</v>
      </c>
      <c r="BH20" s="686"/>
      <c r="BI20" s="686"/>
      <c r="BJ20" s="686"/>
      <c r="BK20" s="686"/>
      <c r="BL20" s="686"/>
      <c r="BM20" s="686"/>
      <c r="BN20" s="687"/>
      <c r="BO20" s="688" t="s">
        <v>128</v>
      </c>
      <c r="BP20" s="688"/>
      <c r="BQ20" s="688"/>
      <c r="BR20" s="688"/>
      <c r="BS20" s="694" t="s">
        <v>231</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7400300</v>
      </c>
      <c r="CS20" s="686"/>
      <c r="CT20" s="686"/>
      <c r="CU20" s="686"/>
      <c r="CV20" s="686"/>
      <c r="CW20" s="686"/>
      <c r="CX20" s="686"/>
      <c r="CY20" s="687"/>
      <c r="CZ20" s="688">
        <v>100</v>
      </c>
      <c r="DA20" s="688"/>
      <c r="DB20" s="688"/>
      <c r="DC20" s="688"/>
      <c r="DD20" s="694">
        <v>726291</v>
      </c>
      <c r="DE20" s="686"/>
      <c r="DF20" s="686"/>
      <c r="DG20" s="686"/>
      <c r="DH20" s="686"/>
      <c r="DI20" s="686"/>
      <c r="DJ20" s="686"/>
      <c r="DK20" s="686"/>
      <c r="DL20" s="686"/>
      <c r="DM20" s="686"/>
      <c r="DN20" s="686"/>
      <c r="DO20" s="686"/>
      <c r="DP20" s="687"/>
      <c r="DQ20" s="694">
        <v>4612726</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791</v>
      </c>
      <c r="S21" s="686"/>
      <c r="T21" s="686"/>
      <c r="U21" s="686"/>
      <c r="V21" s="686"/>
      <c r="W21" s="686"/>
      <c r="X21" s="686"/>
      <c r="Y21" s="687"/>
      <c r="Z21" s="688">
        <v>0</v>
      </c>
      <c r="AA21" s="688"/>
      <c r="AB21" s="688"/>
      <c r="AC21" s="688"/>
      <c r="AD21" s="689">
        <v>791</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231</v>
      </c>
      <c r="BH21" s="686"/>
      <c r="BI21" s="686"/>
      <c r="BJ21" s="686"/>
      <c r="BK21" s="686"/>
      <c r="BL21" s="686"/>
      <c r="BM21" s="686"/>
      <c r="BN21" s="687"/>
      <c r="BO21" s="688" t="s">
        <v>231</v>
      </c>
      <c r="BP21" s="688"/>
      <c r="BQ21" s="688"/>
      <c r="BR21" s="688"/>
      <c r="BS21" s="694" t="s">
        <v>231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2844161</v>
      </c>
      <c r="S22" s="686"/>
      <c r="T22" s="686"/>
      <c r="U22" s="686"/>
      <c r="V22" s="686"/>
      <c r="W22" s="686"/>
      <c r="X22" s="686"/>
      <c r="Y22" s="687"/>
      <c r="Z22" s="688">
        <v>36.799999999999997</v>
      </c>
      <c r="AA22" s="688"/>
      <c r="AB22" s="688"/>
      <c r="AC22" s="688"/>
      <c r="AD22" s="689">
        <v>2598397</v>
      </c>
      <c r="AE22" s="689"/>
      <c r="AF22" s="689"/>
      <c r="AG22" s="689"/>
      <c r="AH22" s="689"/>
      <c r="AI22" s="689"/>
      <c r="AJ22" s="689"/>
      <c r="AK22" s="689"/>
      <c r="AL22" s="690">
        <v>71.900000000000006</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231</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2598397</v>
      </c>
      <c r="S23" s="686"/>
      <c r="T23" s="686"/>
      <c r="U23" s="686"/>
      <c r="V23" s="686"/>
      <c r="W23" s="686"/>
      <c r="X23" s="686"/>
      <c r="Y23" s="687"/>
      <c r="Z23" s="688">
        <v>33.6</v>
      </c>
      <c r="AA23" s="688"/>
      <c r="AB23" s="688"/>
      <c r="AC23" s="688"/>
      <c r="AD23" s="689">
        <v>2598397</v>
      </c>
      <c r="AE23" s="689"/>
      <c r="AF23" s="689"/>
      <c r="AG23" s="689"/>
      <c r="AH23" s="689"/>
      <c r="AI23" s="689"/>
      <c r="AJ23" s="689"/>
      <c r="AK23" s="689"/>
      <c r="AL23" s="690">
        <v>71.900000000000006</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231</v>
      </c>
      <c r="BH23" s="686"/>
      <c r="BI23" s="686"/>
      <c r="BJ23" s="686"/>
      <c r="BK23" s="686"/>
      <c r="BL23" s="686"/>
      <c r="BM23" s="686"/>
      <c r="BN23" s="687"/>
      <c r="BO23" s="688" t="s">
        <v>231</v>
      </c>
      <c r="BP23" s="688"/>
      <c r="BQ23" s="688"/>
      <c r="BR23" s="688"/>
      <c r="BS23" s="694" t="s">
        <v>231</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245760</v>
      </c>
      <c r="S24" s="686"/>
      <c r="T24" s="686"/>
      <c r="U24" s="686"/>
      <c r="V24" s="686"/>
      <c r="W24" s="686"/>
      <c r="X24" s="686"/>
      <c r="Y24" s="687"/>
      <c r="Z24" s="688">
        <v>3.2</v>
      </c>
      <c r="AA24" s="688"/>
      <c r="AB24" s="688"/>
      <c r="AC24" s="688"/>
      <c r="AD24" s="689" t="s">
        <v>128</v>
      </c>
      <c r="AE24" s="689"/>
      <c r="AF24" s="689"/>
      <c r="AG24" s="689"/>
      <c r="AH24" s="689"/>
      <c r="AI24" s="689"/>
      <c r="AJ24" s="689"/>
      <c r="AK24" s="689"/>
      <c r="AL24" s="690" t="s">
        <v>231</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231</v>
      </c>
      <c r="BH24" s="686"/>
      <c r="BI24" s="686"/>
      <c r="BJ24" s="686"/>
      <c r="BK24" s="686"/>
      <c r="BL24" s="686"/>
      <c r="BM24" s="686"/>
      <c r="BN24" s="687"/>
      <c r="BO24" s="688" t="s">
        <v>231</v>
      </c>
      <c r="BP24" s="688"/>
      <c r="BQ24" s="688"/>
      <c r="BR24" s="688"/>
      <c r="BS24" s="694" t="s">
        <v>231</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1931107</v>
      </c>
      <c r="CS24" s="675"/>
      <c r="CT24" s="675"/>
      <c r="CU24" s="675"/>
      <c r="CV24" s="675"/>
      <c r="CW24" s="675"/>
      <c r="CX24" s="675"/>
      <c r="CY24" s="676"/>
      <c r="CZ24" s="679">
        <v>26.1</v>
      </c>
      <c r="DA24" s="680"/>
      <c r="DB24" s="680"/>
      <c r="DC24" s="699"/>
      <c r="DD24" s="719">
        <v>1644827</v>
      </c>
      <c r="DE24" s="675"/>
      <c r="DF24" s="675"/>
      <c r="DG24" s="675"/>
      <c r="DH24" s="675"/>
      <c r="DI24" s="675"/>
      <c r="DJ24" s="675"/>
      <c r="DK24" s="676"/>
      <c r="DL24" s="719">
        <v>1491848</v>
      </c>
      <c r="DM24" s="675"/>
      <c r="DN24" s="675"/>
      <c r="DO24" s="675"/>
      <c r="DP24" s="675"/>
      <c r="DQ24" s="675"/>
      <c r="DR24" s="675"/>
      <c r="DS24" s="675"/>
      <c r="DT24" s="675"/>
      <c r="DU24" s="675"/>
      <c r="DV24" s="676"/>
      <c r="DW24" s="679">
        <v>40.1</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v>4</v>
      </c>
      <c r="S25" s="686"/>
      <c r="T25" s="686"/>
      <c r="U25" s="686"/>
      <c r="V25" s="686"/>
      <c r="W25" s="686"/>
      <c r="X25" s="686"/>
      <c r="Y25" s="687"/>
      <c r="Z25" s="688">
        <v>0</v>
      </c>
      <c r="AA25" s="688"/>
      <c r="AB25" s="688"/>
      <c r="AC25" s="688"/>
      <c r="AD25" s="689" t="s">
        <v>231</v>
      </c>
      <c r="AE25" s="689"/>
      <c r="AF25" s="689"/>
      <c r="AG25" s="689"/>
      <c r="AH25" s="689"/>
      <c r="AI25" s="689"/>
      <c r="AJ25" s="689"/>
      <c r="AK25" s="689"/>
      <c r="AL25" s="690" t="s">
        <v>128</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231</v>
      </c>
      <c r="BP25" s="688"/>
      <c r="BQ25" s="688"/>
      <c r="BR25" s="688"/>
      <c r="BS25" s="694" t="s">
        <v>231</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893264</v>
      </c>
      <c r="CS25" s="722"/>
      <c r="CT25" s="722"/>
      <c r="CU25" s="722"/>
      <c r="CV25" s="722"/>
      <c r="CW25" s="722"/>
      <c r="CX25" s="722"/>
      <c r="CY25" s="723"/>
      <c r="CZ25" s="690">
        <v>12.1</v>
      </c>
      <c r="DA25" s="720"/>
      <c r="DB25" s="720"/>
      <c r="DC25" s="724"/>
      <c r="DD25" s="694">
        <v>847906</v>
      </c>
      <c r="DE25" s="722"/>
      <c r="DF25" s="722"/>
      <c r="DG25" s="722"/>
      <c r="DH25" s="722"/>
      <c r="DI25" s="722"/>
      <c r="DJ25" s="722"/>
      <c r="DK25" s="723"/>
      <c r="DL25" s="694">
        <v>695127</v>
      </c>
      <c r="DM25" s="722"/>
      <c r="DN25" s="722"/>
      <c r="DO25" s="722"/>
      <c r="DP25" s="722"/>
      <c r="DQ25" s="722"/>
      <c r="DR25" s="722"/>
      <c r="DS25" s="722"/>
      <c r="DT25" s="722"/>
      <c r="DU25" s="722"/>
      <c r="DV25" s="723"/>
      <c r="DW25" s="690">
        <v>18.7</v>
      </c>
      <c r="DX25" s="720"/>
      <c r="DY25" s="720"/>
      <c r="DZ25" s="720"/>
      <c r="EA25" s="720"/>
      <c r="EB25" s="720"/>
      <c r="EC25" s="721"/>
    </row>
    <row r="26" spans="2:133" ht="11.25" customHeight="1" x14ac:dyDescent="0.15">
      <c r="B26" s="682" t="s">
        <v>298</v>
      </c>
      <c r="C26" s="683"/>
      <c r="D26" s="683"/>
      <c r="E26" s="683"/>
      <c r="F26" s="683"/>
      <c r="G26" s="683"/>
      <c r="H26" s="683"/>
      <c r="I26" s="683"/>
      <c r="J26" s="683"/>
      <c r="K26" s="683"/>
      <c r="L26" s="683"/>
      <c r="M26" s="683"/>
      <c r="N26" s="683"/>
      <c r="O26" s="683"/>
      <c r="P26" s="683"/>
      <c r="Q26" s="684"/>
      <c r="R26" s="685">
        <v>3830070</v>
      </c>
      <c r="S26" s="686"/>
      <c r="T26" s="686"/>
      <c r="U26" s="686"/>
      <c r="V26" s="686"/>
      <c r="W26" s="686"/>
      <c r="X26" s="686"/>
      <c r="Y26" s="687"/>
      <c r="Z26" s="688">
        <v>49.6</v>
      </c>
      <c r="AA26" s="688"/>
      <c r="AB26" s="688"/>
      <c r="AC26" s="688"/>
      <c r="AD26" s="689">
        <v>3584306</v>
      </c>
      <c r="AE26" s="689"/>
      <c r="AF26" s="689"/>
      <c r="AG26" s="689"/>
      <c r="AH26" s="689"/>
      <c r="AI26" s="689"/>
      <c r="AJ26" s="689"/>
      <c r="AK26" s="689"/>
      <c r="AL26" s="690">
        <v>99.2</v>
      </c>
      <c r="AM26" s="691"/>
      <c r="AN26" s="691"/>
      <c r="AO26" s="692"/>
      <c r="AP26" s="704" t="s">
        <v>299</v>
      </c>
      <c r="AQ26" s="731"/>
      <c r="AR26" s="731"/>
      <c r="AS26" s="731"/>
      <c r="AT26" s="731"/>
      <c r="AU26" s="731"/>
      <c r="AV26" s="731"/>
      <c r="AW26" s="731"/>
      <c r="AX26" s="731"/>
      <c r="AY26" s="731"/>
      <c r="AZ26" s="731"/>
      <c r="BA26" s="731"/>
      <c r="BB26" s="731"/>
      <c r="BC26" s="731"/>
      <c r="BD26" s="731"/>
      <c r="BE26" s="731"/>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472245</v>
      </c>
      <c r="CS26" s="686"/>
      <c r="CT26" s="686"/>
      <c r="CU26" s="686"/>
      <c r="CV26" s="686"/>
      <c r="CW26" s="686"/>
      <c r="CX26" s="686"/>
      <c r="CY26" s="687"/>
      <c r="CZ26" s="690">
        <v>6.4</v>
      </c>
      <c r="DA26" s="720"/>
      <c r="DB26" s="720"/>
      <c r="DC26" s="724"/>
      <c r="DD26" s="694">
        <v>444733</v>
      </c>
      <c r="DE26" s="686"/>
      <c r="DF26" s="686"/>
      <c r="DG26" s="686"/>
      <c r="DH26" s="686"/>
      <c r="DI26" s="686"/>
      <c r="DJ26" s="686"/>
      <c r="DK26" s="687"/>
      <c r="DL26" s="694" t="s">
        <v>231</v>
      </c>
      <c r="DM26" s="686"/>
      <c r="DN26" s="686"/>
      <c r="DO26" s="686"/>
      <c r="DP26" s="686"/>
      <c r="DQ26" s="686"/>
      <c r="DR26" s="686"/>
      <c r="DS26" s="686"/>
      <c r="DT26" s="686"/>
      <c r="DU26" s="686"/>
      <c r="DV26" s="687"/>
      <c r="DW26" s="690" t="s">
        <v>128</v>
      </c>
      <c r="DX26" s="720"/>
      <c r="DY26" s="720"/>
      <c r="DZ26" s="720"/>
      <c r="EA26" s="720"/>
      <c r="EB26" s="720"/>
      <c r="EC26" s="721"/>
    </row>
    <row r="27" spans="2:133" ht="11.25" customHeight="1" x14ac:dyDescent="0.15">
      <c r="B27" s="682" t="s">
        <v>301</v>
      </c>
      <c r="C27" s="683"/>
      <c r="D27" s="683"/>
      <c r="E27" s="683"/>
      <c r="F27" s="683"/>
      <c r="G27" s="683"/>
      <c r="H27" s="683"/>
      <c r="I27" s="683"/>
      <c r="J27" s="683"/>
      <c r="K27" s="683"/>
      <c r="L27" s="683"/>
      <c r="M27" s="683"/>
      <c r="N27" s="683"/>
      <c r="O27" s="683"/>
      <c r="P27" s="683"/>
      <c r="Q27" s="684"/>
      <c r="R27" s="685">
        <v>1278</v>
      </c>
      <c r="S27" s="686"/>
      <c r="T27" s="686"/>
      <c r="U27" s="686"/>
      <c r="V27" s="686"/>
      <c r="W27" s="686"/>
      <c r="X27" s="686"/>
      <c r="Y27" s="687"/>
      <c r="Z27" s="688">
        <v>0</v>
      </c>
      <c r="AA27" s="688"/>
      <c r="AB27" s="688"/>
      <c r="AC27" s="688"/>
      <c r="AD27" s="689">
        <v>1278</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752650</v>
      </c>
      <c r="BH27" s="686"/>
      <c r="BI27" s="686"/>
      <c r="BJ27" s="686"/>
      <c r="BK27" s="686"/>
      <c r="BL27" s="686"/>
      <c r="BM27" s="686"/>
      <c r="BN27" s="687"/>
      <c r="BO27" s="688">
        <v>100</v>
      </c>
      <c r="BP27" s="688"/>
      <c r="BQ27" s="688"/>
      <c r="BR27" s="688"/>
      <c r="BS27" s="694" t="s">
        <v>231</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293223</v>
      </c>
      <c r="CS27" s="722"/>
      <c r="CT27" s="722"/>
      <c r="CU27" s="722"/>
      <c r="CV27" s="722"/>
      <c r="CW27" s="722"/>
      <c r="CX27" s="722"/>
      <c r="CY27" s="723"/>
      <c r="CZ27" s="690">
        <v>4</v>
      </c>
      <c r="DA27" s="720"/>
      <c r="DB27" s="720"/>
      <c r="DC27" s="724"/>
      <c r="DD27" s="694">
        <v>93764</v>
      </c>
      <c r="DE27" s="722"/>
      <c r="DF27" s="722"/>
      <c r="DG27" s="722"/>
      <c r="DH27" s="722"/>
      <c r="DI27" s="722"/>
      <c r="DJ27" s="722"/>
      <c r="DK27" s="723"/>
      <c r="DL27" s="694">
        <v>93564</v>
      </c>
      <c r="DM27" s="722"/>
      <c r="DN27" s="722"/>
      <c r="DO27" s="722"/>
      <c r="DP27" s="722"/>
      <c r="DQ27" s="722"/>
      <c r="DR27" s="722"/>
      <c r="DS27" s="722"/>
      <c r="DT27" s="722"/>
      <c r="DU27" s="722"/>
      <c r="DV27" s="723"/>
      <c r="DW27" s="690">
        <v>2.5</v>
      </c>
      <c r="DX27" s="720"/>
      <c r="DY27" s="720"/>
      <c r="DZ27" s="720"/>
      <c r="EA27" s="720"/>
      <c r="EB27" s="720"/>
      <c r="EC27" s="721"/>
    </row>
    <row r="28" spans="2:133" ht="11.25" customHeight="1" x14ac:dyDescent="0.15">
      <c r="B28" s="682" t="s">
        <v>304</v>
      </c>
      <c r="C28" s="683"/>
      <c r="D28" s="683"/>
      <c r="E28" s="683"/>
      <c r="F28" s="683"/>
      <c r="G28" s="683"/>
      <c r="H28" s="683"/>
      <c r="I28" s="683"/>
      <c r="J28" s="683"/>
      <c r="K28" s="683"/>
      <c r="L28" s="683"/>
      <c r="M28" s="683"/>
      <c r="N28" s="683"/>
      <c r="O28" s="683"/>
      <c r="P28" s="683"/>
      <c r="Q28" s="684"/>
      <c r="R28" s="685">
        <v>52711</v>
      </c>
      <c r="S28" s="686"/>
      <c r="T28" s="686"/>
      <c r="U28" s="686"/>
      <c r="V28" s="686"/>
      <c r="W28" s="686"/>
      <c r="X28" s="686"/>
      <c r="Y28" s="687"/>
      <c r="Z28" s="688">
        <v>0.7</v>
      </c>
      <c r="AA28" s="688"/>
      <c r="AB28" s="688"/>
      <c r="AC28" s="688"/>
      <c r="AD28" s="689">
        <v>22992</v>
      </c>
      <c r="AE28" s="689"/>
      <c r="AF28" s="689"/>
      <c r="AG28" s="689"/>
      <c r="AH28" s="689"/>
      <c r="AI28" s="689"/>
      <c r="AJ28" s="689"/>
      <c r="AK28" s="689"/>
      <c r="AL28" s="690">
        <v>0.6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744620</v>
      </c>
      <c r="CS28" s="686"/>
      <c r="CT28" s="686"/>
      <c r="CU28" s="686"/>
      <c r="CV28" s="686"/>
      <c r="CW28" s="686"/>
      <c r="CX28" s="686"/>
      <c r="CY28" s="687"/>
      <c r="CZ28" s="690">
        <v>10.1</v>
      </c>
      <c r="DA28" s="720"/>
      <c r="DB28" s="720"/>
      <c r="DC28" s="724"/>
      <c r="DD28" s="694">
        <v>703157</v>
      </c>
      <c r="DE28" s="686"/>
      <c r="DF28" s="686"/>
      <c r="DG28" s="686"/>
      <c r="DH28" s="686"/>
      <c r="DI28" s="686"/>
      <c r="DJ28" s="686"/>
      <c r="DK28" s="687"/>
      <c r="DL28" s="694">
        <v>703157</v>
      </c>
      <c r="DM28" s="686"/>
      <c r="DN28" s="686"/>
      <c r="DO28" s="686"/>
      <c r="DP28" s="686"/>
      <c r="DQ28" s="686"/>
      <c r="DR28" s="686"/>
      <c r="DS28" s="686"/>
      <c r="DT28" s="686"/>
      <c r="DU28" s="686"/>
      <c r="DV28" s="687"/>
      <c r="DW28" s="690">
        <v>18.899999999999999</v>
      </c>
      <c r="DX28" s="720"/>
      <c r="DY28" s="720"/>
      <c r="DZ28" s="720"/>
      <c r="EA28" s="720"/>
      <c r="EB28" s="720"/>
      <c r="EC28" s="721"/>
    </row>
    <row r="29" spans="2:133" ht="11.25" customHeight="1" x14ac:dyDescent="0.15">
      <c r="B29" s="682" t="s">
        <v>306</v>
      </c>
      <c r="C29" s="683"/>
      <c r="D29" s="683"/>
      <c r="E29" s="683"/>
      <c r="F29" s="683"/>
      <c r="G29" s="683"/>
      <c r="H29" s="683"/>
      <c r="I29" s="683"/>
      <c r="J29" s="683"/>
      <c r="K29" s="683"/>
      <c r="L29" s="683"/>
      <c r="M29" s="683"/>
      <c r="N29" s="683"/>
      <c r="O29" s="683"/>
      <c r="P29" s="683"/>
      <c r="Q29" s="684"/>
      <c r="R29" s="685">
        <v>164139</v>
      </c>
      <c r="S29" s="686"/>
      <c r="T29" s="686"/>
      <c r="U29" s="686"/>
      <c r="V29" s="686"/>
      <c r="W29" s="686"/>
      <c r="X29" s="686"/>
      <c r="Y29" s="687"/>
      <c r="Z29" s="688">
        <v>2.1</v>
      </c>
      <c r="AA29" s="688"/>
      <c r="AB29" s="688"/>
      <c r="AC29" s="688"/>
      <c r="AD29" s="689">
        <v>4104</v>
      </c>
      <c r="AE29" s="689"/>
      <c r="AF29" s="689"/>
      <c r="AG29" s="689"/>
      <c r="AH29" s="689"/>
      <c r="AI29" s="689"/>
      <c r="AJ29" s="689"/>
      <c r="AK29" s="689"/>
      <c r="AL29" s="690">
        <v>0.1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70</v>
      </c>
      <c r="CG29" s="701"/>
      <c r="CH29" s="701"/>
      <c r="CI29" s="701"/>
      <c r="CJ29" s="701"/>
      <c r="CK29" s="701"/>
      <c r="CL29" s="701"/>
      <c r="CM29" s="701"/>
      <c r="CN29" s="701"/>
      <c r="CO29" s="701"/>
      <c r="CP29" s="701"/>
      <c r="CQ29" s="702"/>
      <c r="CR29" s="685">
        <v>744620</v>
      </c>
      <c r="CS29" s="722"/>
      <c r="CT29" s="722"/>
      <c r="CU29" s="722"/>
      <c r="CV29" s="722"/>
      <c r="CW29" s="722"/>
      <c r="CX29" s="722"/>
      <c r="CY29" s="723"/>
      <c r="CZ29" s="690">
        <v>10.1</v>
      </c>
      <c r="DA29" s="720"/>
      <c r="DB29" s="720"/>
      <c r="DC29" s="724"/>
      <c r="DD29" s="694">
        <v>703157</v>
      </c>
      <c r="DE29" s="722"/>
      <c r="DF29" s="722"/>
      <c r="DG29" s="722"/>
      <c r="DH29" s="722"/>
      <c r="DI29" s="722"/>
      <c r="DJ29" s="722"/>
      <c r="DK29" s="723"/>
      <c r="DL29" s="694">
        <v>703157</v>
      </c>
      <c r="DM29" s="722"/>
      <c r="DN29" s="722"/>
      <c r="DO29" s="722"/>
      <c r="DP29" s="722"/>
      <c r="DQ29" s="722"/>
      <c r="DR29" s="722"/>
      <c r="DS29" s="722"/>
      <c r="DT29" s="722"/>
      <c r="DU29" s="722"/>
      <c r="DV29" s="723"/>
      <c r="DW29" s="690">
        <v>18.899999999999999</v>
      </c>
      <c r="DX29" s="720"/>
      <c r="DY29" s="720"/>
      <c r="DZ29" s="720"/>
      <c r="EA29" s="720"/>
      <c r="EB29" s="720"/>
      <c r="EC29" s="721"/>
    </row>
    <row r="30" spans="2:133" ht="11.25" customHeight="1" x14ac:dyDescent="0.15">
      <c r="B30" s="682" t="s">
        <v>308</v>
      </c>
      <c r="C30" s="683"/>
      <c r="D30" s="683"/>
      <c r="E30" s="683"/>
      <c r="F30" s="683"/>
      <c r="G30" s="683"/>
      <c r="H30" s="683"/>
      <c r="I30" s="683"/>
      <c r="J30" s="683"/>
      <c r="K30" s="683"/>
      <c r="L30" s="683"/>
      <c r="M30" s="683"/>
      <c r="N30" s="683"/>
      <c r="O30" s="683"/>
      <c r="P30" s="683"/>
      <c r="Q30" s="684"/>
      <c r="R30" s="685">
        <v>19124</v>
      </c>
      <c r="S30" s="686"/>
      <c r="T30" s="686"/>
      <c r="U30" s="686"/>
      <c r="V30" s="686"/>
      <c r="W30" s="686"/>
      <c r="X30" s="686"/>
      <c r="Y30" s="687"/>
      <c r="Z30" s="688">
        <v>0.2</v>
      </c>
      <c r="AA30" s="688"/>
      <c r="AB30" s="688"/>
      <c r="AC30" s="688"/>
      <c r="AD30" s="689" t="s">
        <v>128</v>
      </c>
      <c r="AE30" s="689"/>
      <c r="AF30" s="689"/>
      <c r="AG30" s="689"/>
      <c r="AH30" s="689"/>
      <c r="AI30" s="689"/>
      <c r="AJ30" s="689"/>
      <c r="AK30" s="689"/>
      <c r="AL30" s="690" t="s">
        <v>231</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726452</v>
      </c>
      <c r="CS30" s="686"/>
      <c r="CT30" s="686"/>
      <c r="CU30" s="686"/>
      <c r="CV30" s="686"/>
      <c r="CW30" s="686"/>
      <c r="CX30" s="686"/>
      <c r="CY30" s="687"/>
      <c r="CZ30" s="690">
        <v>9.8000000000000007</v>
      </c>
      <c r="DA30" s="720"/>
      <c r="DB30" s="720"/>
      <c r="DC30" s="724"/>
      <c r="DD30" s="694">
        <v>684989</v>
      </c>
      <c r="DE30" s="686"/>
      <c r="DF30" s="686"/>
      <c r="DG30" s="686"/>
      <c r="DH30" s="686"/>
      <c r="DI30" s="686"/>
      <c r="DJ30" s="686"/>
      <c r="DK30" s="687"/>
      <c r="DL30" s="694">
        <v>684989</v>
      </c>
      <c r="DM30" s="686"/>
      <c r="DN30" s="686"/>
      <c r="DO30" s="686"/>
      <c r="DP30" s="686"/>
      <c r="DQ30" s="686"/>
      <c r="DR30" s="686"/>
      <c r="DS30" s="686"/>
      <c r="DT30" s="686"/>
      <c r="DU30" s="686"/>
      <c r="DV30" s="687"/>
      <c r="DW30" s="690">
        <v>18.399999999999999</v>
      </c>
      <c r="DX30" s="720"/>
      <c r="DY30" s="720"/>
      <c r="DZ30" s="720"/>
      <c r="EA30" s="720"/>
      <c r="EB30" s="720"/>
      <c r="EC30" s="721"/>
    </row>
    <row r="31" spans="2:133" ht="11.25" customHeight="1" x14ac:dyDescent="0.15">
      <c r="B31" s="682" t="s">
        <v>312</v>
      </c>
      <c r="C31" s="683"/>
      <c r="D31" s="683"/>
      <c r="E31" s="683"/>
      <c r="F31" s="683"/>
      <c r="G31" s="683"/>
      <c r="H31" s="683"/>
      <c r="I31" s="683"/>
      <c r="J31" s="683"/>
      <c r="K31" s="683"/>
      <c r="L31" s="683"/>
      <c r="M31" s="683"/>
      <c r="N31" s="683"/>
      <c r="O31" s="683"/>
      <c r="P31" s="683"/>
      <c r="Q31" s="684"/>
      <c r="R31" s="685">
        <v>1594311</v>
      </c>
      <c r="S31" s="686"/>
      <c r="T31" s="686"/>
      <c r="U31" s="686"/>
      <c r="V31" s="686"/>
      <c r="W31" s="686"/>
      <c r="X31" s="686"/>
      <c r="Y31" s="687"/>
      <c r="Z31" s="688">
        <v>20.6</v>
      </c>
      <c r="AA31" s="688"/>
      <c r="AB31" s="688"/>
      <c r="AC31" s="688"/>
      <c r="AD31" s="689" t="s">
        <v>128</v>
      </c>
      <c r="AE31" s="689"/>
      <c r="AF31" s="689"/>
      <c r="AG31" s="689"/>
      <c r="AH31" s="689"/>
      <c r="AI31" s="689"/>
      <c r="AJ31" s="689"/>
      <c r="AK31" s="689"/>
      <c r="AL31" s="690" t="s">
        <v>231</v>
      </c>
      <c r="AM31" s="691"/>
      <c r="AN31" s="691"/>
      <c r="AO31" s="692"/>
      <c r="AP31" s="739" t="s">
        <v>313</v>
      </c>
      <c r="AQ31" s="740"/>
      <c r="AR31" s="740"/>
      <c r="AS31" s="740"/>
      <c r="AT31" s="745" t="s">
        <v>314</v>
      </c>
      <c r="AU31" s="231"/>
      <c r="AV31" s="231"/>
      <c r="AW31" s="231"/>
      <c r="AX31" s="671" t="s">
        <v>188</v>
      </c>
      <c r="AY31" s="672"/>
      <c r="AZ31" s="672"/>
      <c r="BA31" s="672"/>
      <c r="BB31" s="672"/>
      <c r="BC31" s="672"/>
      <c r="BD31" s="672"/>
      <c r="BE31" s="672"/>
      <c r="BF31" s="673"/>
      <c r="BG31" s="753">
        <v>98.9</v>
      </c>
      <c r="BH31" s="737"/>
      <c r="BI31" s="737"/>
      <c r="BJ31" s="737"/>
      <c r="BK31" s="737"/>
      <c r="BL31" s="737"/>
      <c r="BM31" s="680">
        <v>97.6</v>
      </c>
      <c r="BN31" s="737"/>
      <c r="BO31" s="737"/>
      <c r="BP31" s="737"/>
      <c r="BQ31" s="738"/>
      <c r="BR31" s="753">
        <v>98.9</v>
      </c>
      <c r="BS31" s="737"/>
      <c r="BT31" s="737"/>
      <c r="BU31" s="737"/>
      <c r="BV31" s="737"/>
      <c r="BW31" s="737"/>
      <c r="BX31" s="680">
        <v>97.7</v>
      </c>
      <c r="BY31" s="737"/>
      <c r="BZ31" s="737"/>
      <c r="CA31" s="737"/>
      <c r="CB31" s="738"/>
      <c r="CD31" s="727"/>
      <c r="CE31" s="728"/>
      <c r="CF31" s="700" t="s">
        <v>315</v>
      </c>
      <c r="CG31" s="701"/>
      <c r="CH31" s="701"/>
      <c r="CI31" s="701"/>
      <c r="CJ31" s="701"/>
      <c r="CK31" s="701"/>
      <c r="CL31" s="701"/>
      <c r="CM31" s="701"/>
      <c r="CN31" s="701"/>
      <c r="CO31" s="701"/>
      <c r="CP31" s="701"/>
      <c r="CQ31" s="702"/>
      <c r="CR31" s="685">
        <v>18168</v>
      </c>
      <c r="CS31" s="722"/>
      <c r="CT31" s="722"/>
      <c r="CU31" s="722"/>
      <c r="CV31" s="722"/>
      <c r="CW31" s="722"/>
      <c r="CX31" s="722"/>
      <c r="CY31" s="723"/>
      <c r="CZ31" s="690">
        <v>0.2</v>
      </c>
      <c r="DA31" s="720"/>
      <c r="DB31" s="720"/>
      <c r="DC31" s="724"/>
      <c r="DD31" s="694">
        <v>18168</v>
      </c>
      <c r="DE31" s="722"/>
      <c r="DF31" s="722"/>
      <c r="DG31" s="722"/>
      <c r="DH31" s="722"/>
      <c r="DI31" s="722"/>
      <c r="DJ31" s="722"/>
      <c r="DK31" s="723"/>
      <c r="DL31" s="694">
        <v>18168</v>
      </c>
      <c r="DM31" s="722"/>
      <c r="DN31" s="722"/>
      <c r="DO31" s="722"/>
      <c r="DP31" s="722"/>
      <c r="DQ31" s="722"/>
      <c r="DR31" s="722"/>
      <c r="DS31" s="722"/>
      <c r="DT31" s="722"/>
      <c r="DU31" s="722"/>
      <c r="DV31" s="723"/>
      <c r="DW31" s="690">
        <v>0.5</v>
      </c>
      <c r="DX31" s="720"/>
      <c r="DY31" s="720"/>
      <c r="DZ31" s="720"/>
      <c r="EA31" s="720"/>
      <c r="EB31" s="720"/>
      <c r="EC31" s="721"/>
    </row>
    <row r="32" spans="2:133" ht="11.25" customHeight="1" x14ac:dyDescent="0.15">
      <c r="B32" s="748" t="s">
        <v>316</v>
      </c>
      <c r="C32" s="749"/>
      <c r="D32" s="749"/>
      <c r="E32" s="749"/>
      <c r="F32" s="749"/>
      <c r="G32" s="749"/>
      <c r="H32" s="749"/>
      <c r="I32" s="749"/>
      <c r="J32" s="749"/>
      <c r="K32" s="749"/>
      <c r="L32" s="749"/>
      <c r="M32" s="749"/>
      <c r="N32" s="749"/>
      <c r="O32" s="749"/>
      <c r="P32" s="749"/>
      <c r="Q32" s="750"/>
      <c r="R32" s="685" t="s">
        <v>128</v>
      </c>
      <c r="S32" s="686"/>
      <c r="T32" s="686"/>
      <c r="U32" s="686"/>
      <c r="V32" s="686"/>
      <c r="W32" s="686"/>
      <c r="X32" s="686"/>
      <c r="Y32" s="687"/>
      <c r="Z32" s="688" t="s">
        <v>231</v>
      </c>
      <c r="AA32" s="688"/>
      <c r="AB32" s="688"/>
      <c r="AC32" s="688"/>
      <c r="AD32" s="689" t="s">
        <v>231</v>
      </c>
      <c r="AE32" s="689"/>
      <c r="AF32" s="689"/>
      <c r="AG32" s="689"/>
      <c r="AH32" s="689"/>
      <c r="AI32" s="689"/>
      <c r="AJ32" s="689"/>
      <c r="AK32" s="689"/>
      <c r="AL32" s="690" t="s">
        <v>128</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98.7</v>
      </c>
      <c r="BH32" s="722"/>
      <c r="BI32" s="722"/>
      <c r="BJ32" s="722"/>
      <c r="BK32" s="722"/>
      <c r="BL32" s="722"/>
      <c r="BM32" s="691">
        <v>97.6</v>
      </c>
      <c r="BN32" s="751"/>
      <c r="BO32" s="751"/>
      <c r="BP32" s="751"/>
      <c r="BQ32" s="752"/>
      <c r="BR32" s="754">
        <v>98.8</v>
      </c>
      <c r="BS32" s="722"/>
      <c r="BT32" s="722"/>
      <c r="BU32" s="722"/>
      <c r="BV32" s="722"/>
      <c r="BW32" s="722"/>
      <c r="BX32" s="691">
        <v>98.2</v>
      </c>
      <c r="BY32" s="751"/>
      <c r="BZ32" s="751"/>
      <c r="CA32" s="751"/>
      <c r="CB32" s="752"/>
      <c r="CD32" s="729"/>
      <c r="CE32" s="730"/>
      <c r="CF32" s="700" t="s">
        <v>319</v>
      </c>
      <c r="CG32" s="701"/>
      <c r="CH32" s="701"/>
      <c r="CI32" s="701"/>
      <c r="CJ32" s="701"/>
      <c r="CK32" s="701"/>
      <c r="CL32" s="701"/>
      <c r="CM32" s="701"/>
      <c r="CN32" s="701"/>
      <c r="CO32" s="701"/>
      <c r="CP32" s="701"/>
      <c r="CQ32" s="702"/>
      <c r="CR32" s="685" t="s">
        <v>231</v>
      </c>
      <c r="CS32" s="686"/>
      <c r="CT32" s="686"/>
      <c r="CU32" s="686"/>
      <c r="CV32" s="686"/>
      <c r="CW32" s="686"/>
      <c r="CX32" s="686"/>
      <c r="CY32" s="687"/>
      <c r="CZ32" s="690" t="s">
        <v>128</v>
      </c>
      <c r="DA32" s="720"/>
      <c r="DB32" s="720"/>
      <c r="DC32" s="724"/>
      <c r="DD32" s="694" t="s">
        <v>231</v>
      </c>
      <c r="DE32" s="686"/>
      <c r="DF32" s="686"/>
      <c r="DG32" s="686"/>
      <c r="DH32" s="686"/>
      <c r="DI32" s="686"/>
      <c r="DJ32" s="686"/>
      <c r="DK32" s="687"/>
      <c r="DL32" s="694" t="s">
        <v>231</v>
      </c>
      <c r="DM32" s="686"/>
      <c r="DN32" s="686"/>
      <c r="DO32" s="686"/>
      <c r="DP32" s="686"/>
      <c r="DQ32" s="686"/>
      <c r="DR32" s="686"/>
      <c r="DS32" s="686"/>
      <c r="DT32" s="686"/>
      <c r="DU32" s="686"/>
      <c r="DV32" s="687"/>
      <c r="DW32" s="690" t="s">
        <v>128</v>
      </c>
      <c r="DX32" s="720"/>
      <c r="DY32" s="720"/>
      <c r="DZ32" s="720"/>
      <c r="EA32" s="720"/>
      <c r="EB32" s="720"/>
      <c r="EC32" s="721"/>
    </row>
    <row r="33" spans="2:133" ht="11.25" customHeight="1" x14ac:dyDescent="0.15">
      <c r="B33" s="682" t="s">
        <v>320</v>
      </c>
      <c r="C33" s="683"/>
      <c r="D33" s="683"/>
      <c r="E33" s="683"/>
      <c r="F33" s="683"/>
      <c r="G33" s="683"/>
      <c r="H33" s="683"/>
      <c r="I33" s="683"/>
      <c r="J33" s="683"/>
      <c r="K33" s="683"/>
      <c r="L33" s="683"/>
      <c r="M33" s="683"/>
      <c r="N33" s="683"/>
      <c r="O33" s="683"/>
      <c r="P33" s="683"/>
      <c r="Q33" s="684"/>
      <c r="R33" s="685">
        <v>290060</v>
      </c>
      <c r="S33" s="686"/>
      <c r="T33" s="686"/>
      <c r="U33" s="686"/>
      <c r="V33" s="686"/>
      <c r="W33" s="686"/>
      <c r="X33" s="686"/>
      <c r="Y33" s="687"/>
      <c r="Z33" s="688">
        <v>3.8</v>
      </c>
      <c r="AA33" s="688"/>
      <c r="AB33" s="688"/>
      <c r="AC33" s="688"/>
      <c r="AD33" s="689" t="s">
        <v>231</v>
      </c>
      <c r="AE33" s="689"/>
      <c r="AF33" s="689"/>
      <c r="AG33" s="689"/>
      <c r="AH33" s="689"/>
      <c r="AI33" s="689"/>
      <c r="AJ33" s="689"/>
      <c r="AK33" s="689"/>
      <c r="AL33" s="690" t="s">
        <v>231</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98.9</v>
      </c>
      <c r="BH33" s="756"/>
      <c r="BI33" s="756"/>
      <c r="BJ33" s="756"/>
      <c r="BK33" s="756"/>
      <c r="BL33" s="756"/>
      <c r="BM33" s="757">
        <v>97.2</v>
      </c>
      <c r="BN33" s="756"/>
      <c r="BO33" s="756"/>
      <c r="BP33" s="756"/>
      <c r="BQ33" s="758"/>
      <c r="BR33" s="755">
        <v>98.8</v>
      </c>
      <c r="BS33" s="756"/>
      <c r="BT33" s="756"/>
      <c r="BU33" s="756"/>
      <c r="BV33" s="756"/>
      <c r="BW33" s="756"/>
      <c r="BX33" s="757">
        <v>97.3</v>
      </c>
      <c r="BY33" s="756"/>
      <c r="BZ33" s="756"/>
      <c r="CA33" s="756"/>
      <c r="CB33" s="758"/>
      <c r="CD33" s="700" t="s">
        <v>322</v>
      </c>
      <c r="CE33" s="701"/>
      <c r="CF33" s="701"/>
      <c r="CG33" s="701"/>
      <c r="CH33" s="701"/>
      <c r="CI33" s="701"/>
      <c r="CJ33" s="701"/>
      <c r="CK33" s="701"/>
      <c r="CL33" s="701"/>
      <c r="CM33" s="701"/>
      <c r="CN33" s="701"/>
      <c r="CO33" s="701"/>
      <c r="CP33" s="701"/>
      <c r="CQ33" s="702"/>
      <c r="CR33" s="685">
        <v>3999374</v>
      </c>
      <c r="CS33" s="722"/>
      <c r="CT33" s="722"/>
      <c r="CU33" s="722"/>
      <c r="CV33" s="722"/>
      <c r="CW33" s="722"/>
      <c r="CX33" s="722"/>
      <c r="CY33" s="723"/>
      <c r="CZ33" s="690">
        <v>54</v>
      </c>
      <c r="DA33" s="720"/>
      <c r="DB33" s="720"/>
      <c r="DC33" s="724"/>
      <c r="DD33" s="694">
        <v>2625070</v>
      </c>
      <c r="DE33" s="722"/>
      <c r="DF33" s="722"/>
      <c r="DG33" s="722"/>
      <c r="DH33" s="722"/>
      <c r="DI33" s="722"/>
      <c r="DJ33" s="722"/>
      <c r="DK33" s="723"/>
      <c r="DL33" s="694">
        <v>1753107</v>
      </c>
      <c r="DM33" s="722"/>
      <c r="DN33" s="722"/>
      <c r="DO33" s="722"/>
      <c r="DP33" s="722"/>
      <c r="DQ33" s="722"/>
      <c r="DR33" s="722"/>
      <c r="DS33" s="722"/>
      <c r="DT33" s="722"/>
      <c r="DU33" s="722"/>
      <c r="DV33" s="723"/>
      <c r="DW33" s="690">
        <v>47.2</v>
      </c>
      <c r="DX33" s="720"/>
      <c r="DY33" s="720"/>
      <c r="DZ33" s="720"/>
      <c r="EA33" s="720"/>
      <c r="EB33" s="720"/>
      <c r="EC33" s="721"/>
    </row>
    <row r="34" spans="2:133" ht="11.25" customHeight="1" x14ac:dyDescent="0.15">
      <c r="B34" s="682" t="s">
        <v>323</v>
      </c>
      <c r="C34" s="683"/>
      <c r="D34" s="683"/>
      <c r="E34" s="683"/>
      <c r="F34" s="683"/>
      <c r="G34" s="683"/>
      <c r="H34" s="683"/>
      <c r="I34" s="683"/>
      <c r="J34" s="683"/>
      <c r="K34" s="683"/>
      <c r="L34" s="683"/>
      <c r="M34" s="683"/>
      <c r="N34" s="683"/>
      <c r="O34" s="683"/>
      <c r="P34" s="683"/>
      <c r="Q34" s="684"/>
      <c r="R34" s="685">
        <v>16267</v>
      </c>
      <c r="S34" s="686"/>
      <c r="T34" s="686"/>
      <c r="U34" s="686"/>
      <c r="V34" s="686"/>
      <c r="W34" s="686"/>
      <c r="X34" s="686"/>
      <c r="Y34" s="687"/>
      <c r="Z34" s="688">
        <v>0.2</v>
      </c>
      <c r="AA34" s="688"/>
      <c r="AB34" s="688"/>
      <c r="AC34" s="688"/>
      <c r="AD34" s="689">
        <v>29</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1100091</v>
      </c>
      <c r="CS34" s="686"/>
      <c r="CT34" s="686"/>
      <c r="CU34" s="686"/>
      <c r="CV34" s="686"/>
      <c r="CW34" s="686"/>
      <c r="CX34" s="686"/>
      <c r="CY34" s="687"/>
      <c r="CZ34" s="690">
        <v>14.9</v>
      </c>
      <c r="DA34" s="720"/>
      <c r="DB34" s="720"/>
      <c r="DC34" s="724"/>
      <c r="DD34" s="694">
        <v>782303</v>
      </c>
      <c r="DE34" s="686"/>
      <c r="DF34" s="686"/>
      <c r="DG34" s="686"/>
      <c r="DH34" s="686"/>
      <c r="DI34" s="686"/>
      <c r="DJ34" s="686"/>
      <c r="DK34" s="687"/>
      <c r="DL34" s="694">
        <v>451583</v>
      </c>
      <c r="DM34" s="686"/>
      <c r="DN34" s="686"/>
      <c r="DO34" s="686"/>
      <c r="DP34" s="686"/>
      <c r="DQ34" s="686"/>
      <c r="DR34" s="686"/>
      <c r="DS34" s="686"/>
      <c r="DT34" s="686"/>
      <c r="DU34" s="686"/>
      <c r="DV34" s="687"/>
      <c r="DW34" s="690">
        <v>12.2</v>
      </c>
      <c r="DX34" s="720"/>
      <c r="DY34" s="720"/>
      <c r="DZ34" s="720"/>
      <c r="EA34" s="720"/>
      <c r="EB34" s="720"/>
      <c r="EC34" s="721"/>
    </row>
    <row r="35" spans="2:133" ht="11.25" customHeight="1" x14ac:dyDescent="0.15">
      <c r="B35" s="682" t="s">
        <v>325</v>
      </c>
      <c r="C35" s="683"/>
      <c r="D35" s="683"/>
      <c r="E35" s="683"/>
      <c r="F35" s="683"/>
      <c r="G35" s="683"/>
      <c r="H35" s="683"/>
      <c r="I35" s="683"/>
      <c r="J35" s="683"/>
      <c r="K35" s="683"/>
      <c r="L35" s="683"/>
      <c r="M35" s="683"/>
      <c r="N35" s="683"/>
      <c r="O35" s="683"/>
      <c r="P35" s="683"/>
      <c r="Q35" s="684"/>
      <c r="R35" s="685">
        <v>26416</v>
      </c>
      <c r="S35" s="686"/>
      <c r="T35" s="686"/>
      <c r="U35" s="686"/>
      <c r="V35" s="686"/>
      <c r="W35" s="686"/>
      <c r="X35" s="686"/>
      <c r="Y35" s="687"/>
      <c r="Z35" s="688">
        <v>0.3</v>
      </c>
      <c r="AA35" s="688"/>
      <c r="AB35" s="688"/>
      <c r="AC35" s="688"/>
      <c r="AD35" s="689" t="s">
        <v>128</v>
      </c>
      <c r="AE35" s="689"/>
      <c r="AF35" s="689"/>
      <c r="AG35" s="689"/>
      <c r="AH35" s="689"/>
      <c r="AI35" s="689"/>
      <c r="AJ35" s="689"/>
      <c r="AK35" s="689"/>
      <c r="AL35" s="690" t="s">
        <v>128</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58261</v>
      </c>
      <c r="CS35" s="722"/>
      <c r="CT35" s="722"/>
      <c r="CU35" s="722"/>
      <c r="CV35" s="722"/>
      <c r="CW35" s="722"/>
      <c r="CX35" s="722"/>
      <c r="CY35" s="723"/>
      <c r="CZ35" s="690">
        <v>0.8</v>
      </c>
      <c r="DA35" s="720"/>
      <c r="DB35" s="720"/>
      <c r="DC35" s="724"/>
      <c r="DD35" s="694">
        <v>39277</v>
      </c>
      <c r="DE35" s="722"/>
      <c r="DF35" s="722"/>
      <c r="DG35" s="722"/>
      <c r="DH35" s="722"/>
      <c r="DI35" s="722"/>
      <c r="DJ35" s="722"/>
      <c r="DK35" s="723"/>
      <c r="DL35" s="694">
        <v>30741</v>
      </c>
      <c r="DM35" s="722"/>
      <c r="DN35" s="722"/>
      <c r="DO35" s="722"/>
      <c r="DP35" s="722"/>
      <c r="DQ35" s="722"/>
      <c r="DR35" s="722"/>
      <c r="DS35" s="722"/>
      <c r="DT35" s="722"/>
      <c r="DU35" s="722"/>
      <c r="DV35" s="723"/>
      <c r="DW35" s="690">
        <v>0.8</v>
      </c>
      <c r="DX35" s="720"/>
      <c r="DY35" s="720"/>
      <c r="DZ35" s="720"/>
      <c r="EA35" s="720"/>
      <c r="EB35" s="720"/>
      <c r="EC35" s="721"/>
    </row>
    <row r="36" spans="2:133" ht="11.25" customHeight="1" x14ac:dyDescent="0.15">
      <c r="B36" s="682" t="s">
        <v>329</v>
      </c>
      <c r="C36" s="683"/>
      <c r="D36" s="683"/>
      <c r="E36" s="683"/>
      <c r="F36" s="683"/>
      <c r="G36" s="683"/>
      <c r="H36" s="683"/>
      <c r="I36" s="683"/>
      <c r="J36" s="683"/>
      <c r="K36" s="683"/>
      <c r="L36" s="683"/>
      <c r="M36" s="683"/>
      <c r="N36" s="683"/>
      <c r="O36" s="683"/>
      <c r="P36" s="683"/>
      <c r="Q36" s="684"/>
      <c r="R36" s="685">
        <v>735690</v>
      </c>
      <c r="S36" s="686"/>
      <c r="T36" s="686"/>
      <c r="U36" s="686"/>
      <c r="V36" s="686"/>
      <c r="W36" s="686"/>
      <c r="X36" s="686"/>
      <c r="Y36" s="687"/>
      <c r="Z36" s="688">
        <v>9.5</v>
      </c>
      <c r="AA36" s="688"/>
      <c r="AB36" s="688"/>
      <c r="AC36" s="688"/>
      <c r="AD36" s="689" t="s">
        <v>231</v>
      </c>
      <c r="AE36" s="689"/>
      <c r="AF36" s="689"/>
      <c r="AG36" s="689"/>
      <c r="AH36" s="689"/>
      <c r="AI36" s="689"/>
      <c r="AJ36" s="689"/>
      <c r="AK36" s="689"/>
      <c r="AL36" s="690" t="s">
        <v>231</v>
      </c>
      <c r="AM36" s="691"/>
      <c r="AN36" s="691"/>
      <c r="AO36" s="692"/>
      <c r="AP36" s="235"/>
      <c r="AQ36" s="759" t="s">
        <v>330</v>
      </c>
      <c r="AR36" s="760"/>
      <c r="AS36" s="760"/>
      <c r="AT36" s="760"/>
      <c r="AU36" s="760"/>
      <c r="AV36" s="760"/>
      <c r="AW36" s="760"/>
      <c r="AX36" s="760"/>
      <c r="AY36" s="761"/>
      <c r="AZ36" s="674">
        <v>1090573</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26849</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2328274</v>
      </c>
      <c r="CS36" s="686"/>
      <c r="CT36" s="686"/>
      <c r="CU36" s="686"/>
      <c r="CV36" s="686"/>
      <c r="CW36" s="686"/>
      <c r="CX36" s="686"/>
      <c r="CY36" s="687"/>
      <c r="CZ36" s="690">
        <v>31.5</v>
      </c>
      <c r="DA36" s="720"/>
      <c r="DB36" s="720"/>
      <c r="DC36" s="724"/>
      <c r="DD36" s="694">
        <v>1443090</v>
      </c>
      <c r="DE36" s="686"/>
      <c r="DF36" s="686"/>
      <c r="DG36" s="686"/>
      <c r="DH36" s="686"/>
      <c r="DI36" s="686"/>
      <c r="DJ36" s="686"/>
      <c r="DK36" s="687"/>
      <c r="DL36" s="694">
        <v>925868</v>
      </c>
      <c r="DM36" s="686"/>
      <c r="DN36" s="686"/>
      <c r="DO36" s="686"/>
      <c r="DP36" s="686"/>
      <c r="DQ36" s="686"/>
      <c r="DR36" s="686"/>
      <c r="DS36" s="686"/>
      <c r="DT36" s="686"/>
      <c r="DU36" s="686"/>
      <c r="DV36" s="687"/>
      <c r="DW36" s="690">
        <v>24.9</v>
      </c>
      <c r="DX36" s="720"/>
      <c r="DY36" s="720"/>
      <c r="DZ36" s="720"/>
      <c r="EA36" s="720"/>
      <c r="EB36" s="720"/>
      <c r="EC36" s="721"/>
    </row>
    <row r="37" spans="2:133" ht="11.25" customHeight="1" x14ac:dyDescent="0.15">
      <c r="B37" s="682" t="s">
        <v>333</v>
      </c>
      <c r="C37" s="683"/>
      <c r="D37" s="683"/>
      <c r="E37" s="683"/>
      <c r="F37" s="683"/>
      <c r="G37" s="683"/>
      <c r="H37" s="683"/>
      <c r="I37" s="683"/>
      <c r="J37" s="683"/>
      <c r="K37" s="683"/>
      <c r="L37" s="683"/>
      <c r="M37" s="683"/>
      <c r="N37" s="683"/>
      <c r="O37" s="683"/>
      <c r="P37" s="683"/>
      <c r="Q37" s="684"/>
      <c r="R37" s="685">
        <v>211043</v>
      </c>
      <c r="S37" s="686"/>
      <c r="T37" s="686"/>
      <c r="U37" s="686"/>
      <c r="V37" s="686"/>
      <c r="W37" s="686"/>
      <c r="X37" s="686"/>
      <c r="Y37" s="687"/>
      <c r="Z37" s="688">
        <v>2.7</v>
      </c>
      <c r="AA37" s="688"/>
      <c r="AB37" s="688"/>
      <c r="AC37" s="688"/>
      <c r="AD37" s="689" t="s">
        <v>231</v>
      </c>
      <c r="AE37" s="689"/>
      <c r="AF37" s="689"/>
      <c r="AG37" s="689"/>
      <c r="AH37" s="689"/>
      <c r="AI37" s="689"/>
      <c r="AJ37" s="689"/>
      <c r="AK37" s="689"/>
      <c r="AL37" s="690" t="s">
        <v>231</v>
      </c>
      <c r="AM37" s="691"/>
      <c r="AN37" s="691"/>
      <c r="AO37" s="692"/>
      <c r="AQ37" s="763" t="s">
        <v>334</v>
      </c>
      <c r="AR37" s="764"/>
      <c r="AS37" s="764"/>
      <c r="AT37" s="764"/>
      <c r="AU37" s="764"/>
      <c r="AV37" s="764"/>
      <c r="AW37" s="764"/>
      <c r="AX37" s="764"/>
      <c r="AY37" s="765"/>
      <c r="AZ37" s="685">
        <v>352144</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21849</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276488</v>
      </c>
      <c r="CS37" s="722"/>
      <c r="CT37" s="722"/>
      <c r="CU37" s="722"/>
      <c r="CV37" s="722"/>
      <c r="CW37" s="722"/>
      <c r="CX37" s="722"/>
      <c r="CY37" s="723"/>
      <c r="CZ37" s="690">
        <v>3.7</v>
      </c>
      <c r="DA37" s="720"/>
      <c r="DB37" s="720"/>
      <c r="DC37" s="724"/>
      <c r="DD37" s="694">
        <v>273121</v>
      </c>
      <c r="DE37" s="722"/>
      <c r="DF37" s="722"/>
      <c r="DG37" s="722"/>
      <c r="DH37" s="722"/>
      <c r="DI37" s="722"/>
      <c r="DJ37" s="722"/>
      <c r="DK37" s="723"/>
      <c r="DL37" s="694">
        <v>245721</v>
      </c>
      <c r="DM37" s="722"/>
      <c r="DN37" s="722"/>
      <c r="DO37" s="722"/>
      <c r="DP37" s="722"/>
      <c r="DQ37" s="722"/>
      <c r="DR37" s="722"/>
      <c r="DS37" s="722"/>
      <c r="DT37" s="722"/>
      <c r="DU37" s="722"/>
      <c r="DV37" s="723"/>
      <c r="DW37" s="690">
        <v>6.6</v>
      </c>
      <c r="DX37" s="720"/>
      <c r="DY37" s="720"/>
      <c r="DZ37" s="720"/>
      <c r="EA37" s="720"/>
      <c r="EB37" s="720"/>
      <c r="EC37" s="721"/>
    </row>
    <row r="38" spans="2:133" ht="11.25" customHeight="1" x14ac:dyDescent="0.15">
      <c r="B38" s="682" t="s">
        <v>337</v>
      </c>
      <c r="C38" s="683"/>
      <c r="D38" s="683"/>
      <c r="E38" s="683"/>
      <c r="F38" s="683"/>
      <c r="G38" s="683"/>
      <c r="H38" s="683"/>
      <c r="I38" s="683"/>
      <c r="J38" s="683"/>
      <c r="K38" s="683"/>
      <c r="L38" s="683"/>
      <c r="M38" s="683"/>
      <c r="N38" s="683"/>
      <c r="O38" s="683"/>
      <c r="P38" s="683"/>
      <c r="Q38" s="684"/>
      <c r="R38" s="685">
        <v>132994</v>
      </c>
      <c r="S38" s="686"/>
      <c r="T38" s="686"/>
      <c r="U38" s="686"/>
      <c r="V38" s="686"/>
      <c r="W38" s="686"/>
      <c r="X38" s="686"/>
      <c r="Y38" s="687"/>
      <c r="Z38" s="688">
        <v>1.7</v>
      </c>
      <c r="AA38" s="688"/>
      <c r="AB38" s="688"/>
      <c r="AC38" s="688"/>
      <c r="AD38" s="689">
        <v>1237</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262800</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997</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404371</v>
      </c>
      <c r="CS38" s="686"/>
      <c r="CT38" s="686"/>
      <c r="CU38" s="686"/>
      <c r="CV38" s="686"/>
      <c r="CW38" s="686"/>
      <c r="CX38" s="686"/>
      <c r="CY38" s="687"/>
      <c r="CZ38" s="690">
        <v>5.5</v>
      </c>
      <c r="DA38" s="720"/>
      <c r="DB38" s="720"/>
      <c r="DC38" s="724"/>
      <c r="DD38" s="694">
        <v>347656</v>
      </c>
      <c r="DE38" s="686"/>
      <c r="DF38" s="686"/>
      <c r="DG38" s="686"/>
      <c r="DH38" s="686"/>
      <c r="DI38" s="686"/>
      <c r="DJ38" s="686"/>
      <c r="DK38" s="687"/>
      <c r="DL38" s="694">
        <v>344915</v>
      </c>
      <c r="DM38" s="686"/>
      <c r="DN38" s="686"/>
      <c r="DO38" s="686"/>
      <c r="DP38" s="686"/>
      <c r="DQ38" s="686"/>
      <c r="DR38" s="686"/>
      <c r="DS38" s="686"/>
      <c r="DT38" s="686"/>
      <c r="DU38" s="686"/>
      <c r="DV38" s="687"/>
      <c r="DW38" s="690">
        <v>9.3000000000000007</v>
      </c>
      <c r="DX38" s="720"/>
      <c r="DY38" s="720"/>
      <c r="DZ38" s="720"/>
      <c r="EA38" s="720"/>
      <c r="EB38" s="720"/>
      <c r="EC38" s="721"/>
    </row>
    <row r="39" spans="2:133" ht="11.25" customHeight="1" x14ac:dyDescent="0.15">
      <c r="B39" s="682" t="s">
        <v>341</v>
      </c>
      <c r="C39" s="683"/>
      <c r="D39" s="683"/>
      <c r="E39" s="683"/>
      <c r="F39" s="683"/>
      <c r="G39" s="683"/>
      <c r="H39" s="683"/>
      <c r="I39" s="683"/>
      <c r="J39" s="683"/>
      <c r="K39" s="683"/>
      <c r="L39" s="683"/>
      <c r="M39" s="683"/>
      <c r="N39" s="683"/>
      <c r="O39" s="683"/>
      <c r="P39" s="683"/>
      <c r="Q39" s="684"/>
      <c r="R39" s="685">
        <v>655289</v>
      </c>
      <c r="S39" s="686"/>
      <c r="T39" s="686"/>
      <c r="U39" s="686"/>
      <c r="V39" s="686"/>
      <c r="W39" s="686"/>
      <c r="X39" s="686"/>
      <c r="Y39" s="687"/>
      <c r="Z39" s="688">
        <v>8.5</v>
      </c>
      <c r="AA39" s="688"/>
      <c r="AB39" s="688"/>
      <c r="AC39" s="688"/>
      <c r="AD39" s="689" t="s">
        <v>128</v>
      </c>
      <c r="AE39" s="689"/>
      <c r="AF39" s="689"/>
      <c r="AG39" s="689"/>
      <c r="AH39" s="689"/>
      <c r="AI39" s="689"/>
      <c r="AJ39" s="689"/>
      <c r="AK39" s="689"/>
      <c r="AL39" s="690" t="s">
        <v>128</v>
      </c>
      <c r="AM39" s="691"/>
      <c r="AN39" s="691"/>
      <c r="AO39" s="692"/>
      <c r="AQ39" s="763" t="s">
        <v>342</v>
      </c>
      <c r="AR39" s="764"/>
      <c r="AS39" s="764"/>
      <c r="AT39" s="764"/>
      <c r="AU39" s="764"/>
      <c r="AV39" s="764"/>
      <c r="AW39" s="764"/>
      <c r="AX39" s="764"/>
      <c r="AY39" s="765"/>
      <c r="AZ39" s="685">
        <v>71258</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1545</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46377</v>
      </c>
      <c r="CS39" s="722"/>
      <c r="CT39" s="722"/>
      <c r="CU39" s="722"/>
      <c r="CV39" s="722"/>
      <c r="CW39" s="722"/>
      <c r="CX39" s="722"/>
      <c r="CY39" s="723"/>
      <c r="CZ39" s="690">
        <v>0.6</v>
      </c>
      <c r="DA39" s="720"/>
      <c r="DB39" s="720"/>
      <c r="DC39" s="724"/>
      <c r="DD39" s="694">
        <v>12744</v>
      </c>
      <c r="DE39" s="722"/>
      <c r="DF39" s="722"/>
      <c r="DG39" s="722"/>
      <c r="DH39" s="722"/>
      <c r="DI39" s="722"/>
      <c r="DJ39" s="722"/>
      <c r="DK39" s="723"/>
      <c r="DL39" s="694" t="s">
        <v>128</v>
      </c>
      <c r="DM39" s="722"/>
      <c r="DN39" s="722"/>
      <c r="DO39" s="722"/>
      <c r="DP39" s="722"/>
      <c r="DQ39" s="722"/>
      <c r="DR39" s="722"/>
      <c r="DS39" s="722"/>
      <c r="DT39" s="722"/>
      <c r="DU39" s="722"/>
      <c r="DV39" s="723"/>
      <c r="DW39" s="690" t="s">
        <v>231</v>
      </c>
      <c r="DX39" s="720"/>
      <c r="DY39" s="720"/>
      <c r="DZ39" s="720"/>
      <c r="EA39" s="720"/>
      <c r="EB39" s="720"/>
      <c r="EC39" s="721"/>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231</v>
      </c>
      <c r="S40" s="686"/>
      <c r="T40" s="686"/>
      <c r="U40" s="686"/>
      <c r="V40" s="686"/>
      <c r="W40" s="686"/>
      <c r="X40" s="686"/>
      <c r="Y40" s="687"/>
      <c r="Z40" s="688" t="s">
        <v>231</v>
      </c>
      <c r="AA40" s="688"/>
      <c r="AB40" s="688"/>
      <c r="AC40" s="688"/>
      <c r="AD40" s="689" t="s">
        <v>128</v>
      </c>
      <c r="AE40" s="689"/>
      <c r="AF40" s="689"/>
      <c r="AG40" s="689"/>
      <c r="AH40" s="689"/>
      <c r="AI40" s="689"/>
      <c r="AJ40" s="689"/>
      <c r="AK40" s="689"/>
      <c r="AL40" s="690" t="s">
        <v>128</v>
      </c>
      <c r="AM40" s="691"/>
      <c r="AN40" s="691"/>
      <c r="AO40" s="692"/>
      <c r="AQ40" s="763" t="s">
        <v>346</v>
      </c>
      <c r="AR40" s="764"/>
      <c r="AS40" s="764"/>
      <c r="AT40" s="764"/>
      <c r="AU40" s="764"/>
      <c r="AV40" s="764"/>
      <c r="AW40" s="764"/>
      <c r="AX40" s="764"/>
      <c r="AY40" s="765"/>
      <c r="AZ40" s="685">
        <v>39994</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83</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62000</v>
      </c>
      <c r="CS40" s="686"/>
      <c r="CT40" s="686"/>
      <c r="CU40" s="686"/>
      <c r="CV40" s="686"/>
      <c r="CW40" s="686"/>
      <c r="CX40" s="686"/>
      <c r="CY40" s="687"/>
      <c r="CZ40" s="690">
        <v>0.8</v>
      </c>
      <c r="DA40" s="720"/>
      <c r="DB40" s="720"/>
      <c r="DC40" s="724"/>
      <c r="DD40" s="694" t="s">
        <v>128</v>
      </c>
      <c r="DE40" s="686"/>
      <c r="DF40" s="686"/>
      <c r="DG40" s="686"/>
      <c r="DH40" s="686"/>
      <c r="DI40" s="686"/>
      <c r="DJ40" s="686"/>
      <c r="DK40" s="687"/>
      <c r="DL40" s="694" t="s">
        <v>128</v>
      </c>
      <c r="DM40" s="686"/>
      <c r="DN40" s="686"/>
      <c r="DO40" s="686"/>
      <c r="DP40" s="686"/>
      <c r="DQ40" s="686"/>
      <c r="DR40" s="686"/>
      <c r="DS40" s="686"/>
      <c r="DT40" s="686"/>
      <c r="DU40" s="686"/>
      <c r="DV40" s="687"/>
      <c r="DW40" s="690" t="s">
        <v>231</v>
      </c>
      <c r="DX40" s="720"/>
      <c r="DY40" s="720"/>
      <c r="DZ40" s="720"/>
      <c r="EA40" s="720"/>
      <c r="EB40" s="720"/>
      <c r="EC40" s="721"/>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231</v>
      </c>
      <c r="AE41" s="689"/>
      <c r="AF41" s="689"/>
      <c r="AG41" s="689"/>
      <c r="AH41" s="689"/>
      <c r="AI41" s="689"/>
      <c r="AJ41" s="689"/>
      <c r="AK41" s="689"/>
      <c r="AL41" s="690" t="s">
        <v>128</v>
      </c>
      <c r="AM41" s="691"/>
      <c r="AN41" s="691"/>
      <c r="AO41" s="692"/>
      <c r="AQ41" s="763" t="s">
        <v>351</v>
      </c>
      <c r="AR41" s="764"/>
      <c r="AS41" s="764"/>
      <c r="AT41" s="764"/>
      <c r="AU41" s="764"/>
      <c r="AV41" s="764"/>
      <c r="AW41" s="764"/>
      <c r="AX41" s="764"/>
      <c r="AY41" s="765"/>
      <c r="AZ41" s="685">
        <v>50228</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231</v>
      </c>
      <c r="CS41" s="722"/>
      <c r="CT41" s="722"/>
      <c r="CU41" s="722"/>
      <c r="CV41" s="722"/>
      <c r="CW41" s="722"/>
      <c r="CX41" s="722"/>
      <c r="CY41" s="723"/>
      <c r="CZ41" s="690" t="s">
        <v>231</v>
      </c>
      <c r="DA41" s="720"/>
      <c r="DB41" s="720"/>
      <c r="DC41" s="724"/>
      <c r="DD41" s="694" t="s">
        <v>231</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101889</v>
      </c>
      <c r="S42" s="686"/>
      <c r="T42" s="686"/>
      <c r="U42" s="686"/>
      <c r="V42" s="686"/>
      <c r="W42" s="686"/>
      <c r="X42" s="686"/>
      <c r="Y42" s="687"/>
      <c r="Z42" s="688">
        <v>1.3</v>
      </c>
      <c r="AA42" s="688"/>
      <c r="AB42" s="688"/>
      <c r="AC42" s="688"/>
      <c r="AD42" s="689" t="s">
        <v>128</v>
      </c>
      <c r="AE42" s="689"/>
      <c r="AF42" s="689"/>
      <c r="AG42" s="689"/>
      <c r="AH42" s="689"/>
      <c r="AI42" s="689"/>
      <c r="AJ42" s="689"/>
      <c r="AK42" s="689"/>
      <c r="AL42" s="690" t="s">
        <v>128</v>
      </c>
      <c r="AM42" s="691"/>
      <c r="AN42" s="691"/>
      <c r="AO42" s="692"/>
      <c r="AQ42" s="784" t="s">
        <v>355</v>
      </c>
      <c r="AR42" s="785"/>
      <c r="AS42" s="785"/>
      <c r="AT42" s="785"/>
      <c r="AU42" s="785"/>
      <c r="AV42" s="785"/>
      <c r="AW42" s="785"/>
      <c r="AX42" s="785"/>
      <c r="AY42" s="786"/>
      <c r="AZ42" s="776">
        <v>314149</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359</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1469819</v>
      </c>
      <c r="CS42" s="686"/>
      <c r="CT42" s="686"/>
      <c r="CU42" s="686"/>
      <c r="CV42" s="686"/>
      <c r="CW42" s="686"/>
      <c r="CX42" s="686"/>
      <c r="CY42" s="687"/>
      <c r="CZ42" s="690">
        <v>19.899999999999999</v>
      </c>
      <c r="DA42" s="691"/>
      <c r="DB42" s="691"/>
      <c r="DC42" s="703"/>
      <c r="DD42" s="694">
        <v>342829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358</v>
      </c>
      <c r="C43" s="735"/>
      <c r="D43" s="735"/>
      <c r="E43" s="735"/>
      <c r="F43" s="735"/>
      <c r="G43" s="735"/>
      <c r="H43" s="735"/>
      <c r="I43" s="735"/>
      <c r="J43" s="735"/>
      <c r="K43" s="735"/>
      <c r="L43" s="735"/>
      <c r="M43" s="735"/>
      <c r="N43" s="735"/>
      <c r="O43" s="735"/>
      <c r="P43" s="735"/>
      <c r="Q43" s="736"/>
      <c r="R43" s="776">
        <v>7729392</v>
      </c>
      <c r="S43" s="777"/>
      <c r="T43" s="777"/>
      <c r="U43" s="777"/>
      <c r="V43" s="777"/>
      <c r="W43" s="777"/>
      <c r="X43" s="777"/>
      <c r="Y43" s="778"/>
      <c r="Z43" s="779">
        <v>100</v>
      </c>
      <c r="AA43" s="779"/>
      <c r="AB43" s="779"/>
      <c r="AC43" s="779"/>
      <c r="AD43" s="780">
        <v>3613946</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30431</v>
      </c>
      <c r="CS43" s="722"/>
      <c r="CT43" s="722"/>
      <c r="CU43" s="722"/>
      <c r="CV43" s="722"/>
      <c r="CW43" s="722"/>
      <c r="CX43" s="722"/>
      <c r="CY43" s="723"/>
      <c r="CZ43" s="690">
        <v>0.4</v>
      </c>
      <c r="DA43" s="720"/>
      <c r="DB43" s="720"/>
      <c r="DC43" s="724"/>
      <c r="DD43" s="694">
        <v>30431</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726291</v>
      </c>
      <c r="CS44" s="686"/>
      <c r="CT44" s="686"/>
      <c r="CU44" s="686"/>
      <c r="CV44" s="686"/>
      <c r="CW44" s="686"/>
      <c r="CX44" s="686"/>
      <c r="CY44" s="687"/>
      <c r="CZ44" s="690">
        <v>9.8000000000000007</v>
      </c>
      <c r="DA44" s="691"/>
      <c r="DB44" s="691"/>
      <c r="DC44" s="703"/>
      <c r="DD44" s="694">
        <v>134303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255907</v>
      </c>
      <c r="CS45" s="722"/>
      <c r="CT45" s="722"/>
      <c r="CU45" s="722"/>
      <c r="CV45" s="722"/>
      <c r="CW45" s="722"/>
      <c r="CX45" s="722"/>
      <c r="CY45" s="723"/>
      <c r="CZ45" s="690">
        <v>3.5</v>
      </c>
      <c r="DA45" s="720"/>
      <c r="DB45" s="720"/>
      <c r="DC45" s="724"/>
      <c r="DD45" s="694">
        <v>29551</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469913</v>
      </c>
      <c r="CS46" s="686"/>
      <c r="CT46" s="686"/>
      <c r="CU46" s="686"/>
      <c r="CV46" s="686"/>
      <c r="CW46" s="686"/>
      <c r="CX46" s="686"/>
      <c r="CY46" s="687"/>
      <c r="CZ46" s="690">
        <v>6.3</v>
      </c>
      <c r="DA46" s="691"/>
      <c r="DB46" s="691"/>
      <c r="DC46" s="703"/>
      <c r="DD46" s="694">
        <v>104281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743528</v>
      </c>
      <c r="CS47" s="722"/>
      <c r="CT47" s="722"/>
      <c r="CU47" s="722"/>
      <c r="CV47" s="722"/>
      <c r="CW47" s="722"/>
      <c r="CX47" s="722"/>
      <c r="CY47" s="723"/>
      <c r="CZ47" s="690">
        <v>10</v>
      </c>
      <c r="DA47" s="720"/>
      <c r="DB47" s="720"/>
      <c r="DC47" s="724"/>
      <c r="DD47" s="694">
        <v>208526</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6">
        <v>7400300</v>
      </c>
      <c r="CS49" s="756"/>
      <c r="CT49" s="756"/>
      <c r="CU49" s="756"/>
      <c r="CV49" s="756"/>
      <c r="CW49" s="756"/>
      <c r="CX49" s="756"/>
      <c r="CY49" s="787"/>
      <c r="CZ49" s="781">
        <v>100</v>
      </c>
      <c r="DA49" s="788"/>
      <c r="DB49" s="788"/>
      <c r="DC49" s="789"/>
      <c r="DD49" s="790">
        <v>4612726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pBUZx2uDBWItN4oxyVgUs2FsrZwvnnfvOfx3fCJEQ9qR0bjpt3h4nALCVej4w0O9y5W3FVEIADven2+NLurRrg==" saltValue="W71dcBbBHPRuoiSbFhkDn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7723</v>
      </c>
      <c r="R7" s="821"/>
      <c r="S7" s="821"/>
      <c r="T7" s="821"/>
      <c r="U7" s="821"/>
      <c r="V7" s="821">
        <v>7400</v>
      </c>
      <c r="W7" s="821"/>
      <c r="X7" s="821"/>
      <c r="Y7" s="821"/>
      <c r="Z7" s="821"/>
      <c r="AA7" s="821">
        <v>323</v>
      </c>
      <c r="AB7" s="821"/>
      <c r="AC7" s="821"/>
      <c r="AD7" s="821"/>
      <c r="AE7" s="822"/>
      <c r="AF7" s="823">
        <v>189</v>
      </c>
      <c r="AG7" s="824"/>
      <c r="AH7" s="824"/>
      <c r="AI7" s="824"/>
      <c r="AJ7" s="825"/>
      <c r="AK7" s="860">
        <v>7154</v>
      </c>
      <c r="AL7" s="861"/>
      <c r="AM7" s="861"/>
      <c r="AN7" s="861"/>
      <c r="AO7" s="861"/>
      <c r="AP7" s="861">
        <v>6577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610</v>
      </c>
      <c r="BT7" s="865"/>
      <c r="BU7" s="865"/>
      <c r="BV7" s="865"/>
      <c r="BW7" s="865"/>
      <c r="BX7" s="865"/>
      <c r="BY7" s="865"/>
      <c r="BZ7" s="865"/>
      <c r="CA7" s="865"/>
      <c r="CB7" s="865"/>
      <c r="CC7" s="865"/>
      <c r="CD7" s="865"/>
      <c r="CE7" s="865"/>
      <c r="CF7" s="865"/>
      <c r="CG7" s="866"/>
      <c r="CH7" s="857">
        <v>-43</v>
      </c>
      <c r="CI7" s="858"/>
      <c r="CJ7" s="858"/>
      <c r="CK7" s="858"/>
      <c r="CL7" s="859"/>
      <c r="CM7" s="857">
        <v>243</v>
      </c>
      <c r="CN7" s="858"/>
      <c r="CO7" s="858"/>
      <c r="CP7" s="858"/>
      <c r="CQ7" s="859"/>
      <c r="CR7" s="857">
        <v>98</v>
      </c>
      <c r="CS7" s="858"/>
      <c r="CT7" s="858"/>
      <c r="CU7" s="858"/>
      <c r="CV7" s="859"/>
      <c r="CW7" s="857" t="s">
        <v>528</v>
      </c>
      <c r="CX7" s="858"/>
      <c r="CY7" s="858"/>
      <c r="CZ7" s="858"/>
      <c r="DA7" s="859"/>
      <c r="DB7" s="857">
        <v>95</v>
      </c>
      <c r="DC7" s="858"/>
      <c r="DD7" s="858"/>
      <c r="DE7" s="858"/>
      <c r="DF7" s="859"/>
      <c r="DG7" s="857" t="s">
        <v>528</v>
      </c>
      <c r="DH7" s="858"/>
      <c r="DI7" s="858"/>
      <c r="DJ7" s="858"/>
      <c r="DK7" s="859"/>
      <c r="DL7" s="857" t="s">
        <v>528</v>
      </c>
      <c r="DM7" s="858"/>
      <c r="DN7" s="858"/>
      <c r="DO7" s="858"/>
      <c r="DP7" s="859"/>
      <c r="DQ7" s="857" t="s">
        <v>528</v>
      </c>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6</v>
      </c>
      <c r="R8" s="845"/>
      <c r="S8" s="845"/>
      <c r="T8" s="845"/>
      <c r="U8" s="845"/>
      <c r="V8" s="845">
        <v>0</v>
      </c>
      <c r="W8" s="845"/>
      <c r="X8" s="845"/>
      <c r="Y8" s="845"/>
      <c r="Z8" s="845"/>
      <c r="AA8" s="845">
        <v>6</v>
      </c>
      <c r="AB8" s="845"/>
      <c r="AC8" s="845"/>
      <c r="AD8" s="845"/>
      <c r="AE8" s="846"/>
      <c r="AF8" s="847">
        <v>6</v>
      </c>
      <c r="AG8" s="848"/>
      <c r="AH8" s="848"/>
      <c r="AI8" s="848"/>
      <c r="AJ8" s="849"/>
      <c r="AK8" s="850">
        <v>0</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611</v>
      </c>
      <c r="BT8" s="855"/>
      <c r="BU8" s="855"/>
      <c r="BV8" s="855"/>
      <c r="BW8" s="855"/>
      <c r="BX8" s="855"/>
      <c r="BY8" s="855"/>
      <c r="BZ8" s="855"/>
      <c r="CA8" s="855"/>
      <c r="CB8" s="855"/>
      <c r="CC8" s="855"/>
      <c r="CD8" s="855"/>
      <c r="CE8" s="855"/>
      <c r="CF8" s="855"/>
      <c r="CG8" s="856"/>
      <c r="CH8" s="867">
        <v>-7</v>
      </c>
      <c r="CI8" s="868"/>
      <c r="CJ8" s="868"/>
      <c r="CK8" s="868"/>
      <c r="CL8" s="869"/>
      <c r="CM8" s="867">
        <v>71</v>
      </c>
      <c r="CN8" s="868"/>
      <c r="CO8" s="868"/>
      <c r="CP8" s="868"/>
      <c r="CQ8" s="869"/>
      <c r="CR8" s="867">
        <v>8</v>
      </c>
      <c r="CS8" s="868"/>
      <c r="CT8" s="868"/>
      <c r="CU8" s="868"/>
      <c r="CV8" s="869"/>
      <c r="CW8" s="867" t="s">
        <v>528</v>
      </c>
      <c r="CX8" s="868"/>
      <c r="CY8" s="868"/>
      <c r="CZ8" s="868"/>
      <c r="DA8" s="869"/>
      <c r="DB8" s="867" t="s">
        <v>528</v>
      </c>
      <c r="DC8" s="868"/>
      <c r="DD8" s="868"/>
      <c r="DE8" s="868"/>
      <c r="DF8" s="869"/>
      <c r="DG8" s="867" t="s">
        <v>528</v>
      </c>
      <c r="DH8" s="868"/>
      <c r="DI8" s="868"/>
      <c r="DJ8" s="868"/>
      <c r="DK8" s="869"/>
      <c r="DL8" s="867" t="s">
        <v>528</v>
      </c>
      <c r="DM8" s="868"/>
      <c r="DN8" s="868"/>
      <c r="DO8" s="868"/>
      <c r="DP8" s="869"/>
      <c r="DQ8" s="867" t="s">
        <v>528</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612</v>
      </c>
      <c r="BT9" s="855"/>
      <c r="BU9" s="855"/>
      <c r="BV9" s="855"/>
      <c r="BW9" s="855"/>
      <c r="BX9" s="855"/>
      <c r="BY9" s="855"/>
      <c r="BZ9" s="855"/>
      <c r="CA9" s="855"/>
      <c r="CB9" s="855"/>
      <c r="CC9" s="855"/>
      <c r="CD9" s="855"/>
      <c r="CE9" s="855"/>
      <c r="CF9" s="855"/>
      <c r="CG9" s="856"/>
      <c r="CH9" s="867">
        <v>-36</v>
      </c>
      <c r="CI9" s="868"/>
      <c r="CJ9" s="868"/>
      <c r="CK9" s="868"/>
      <c r="CL9" s="869"/>
      <c r="CM9" s="867">
        <v>1248</v>
      </c>
      <c r="CN9" s="868"/>
      <c r="CO9" s="868"/>
      <c r="CP9" s="868"/>
      <c r="CQ9" s="869"/>
      <c r="CR9" s="867">
        <v>100</v>
      </c>
      <c r="CS9" s="868"/>
      <c r="CT9" s="868"/>
      <c r="CU9" s="868"/>
      <c r="CV9" s="869"/>
      <c r="CW9" s="867" t="s">
        <v>528</v>
      </c>
      <c r="CX9" s="868"/>
      <c r="CY9" s="868"/>
      <c r="CZ9" s="868"/>
      <c r="DA9" s="869"/>
      <c r="DB9" s="867" t="s">
        <v>528</v>
      </c>
      <c r="DC9" s="868"/>
      <c r="DD9" s="868"/>
      <c r="DE9" s="868"/>
      <c r="DF9" s="869"/>
      <c r="DG9" s="867" t="s">
        <v>528</v>
      </c>
      <c r="DH9" s="868"/>
      <c r="DI9" s="868"/>
      <c r="DJ9" s="868"/>
      <c r="DK9" s="869"/>
      <c r="DL9" s="867" t="s">
        <v>528</v>
      </c>
      <c r="DM9" s="868"/>
      <c r="DN9" s="868"/>
      <c r="DO9" s="868"/>
      <c r="DP9" s="869"/>
      <c r="DQ9" s="867" t="s">
        <v>528</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7729</v>
      </c>
      <c r="R23" s="880"/>
      <c r="S23" s="880"/>
      <c r="T23" s="880"/>
      <c r="U23" s="880"/>
      <c r="V23" s="880">
        <v>7400</v>
      </c>
      <c r="W23" s="880"/>
      <c r="X23" s="880"/>
      <c r="Y23" s="880"/>
      <c r="Z23" s="880"/>
      <c r="AA23" s="880">
        <v>329</v>
      </c>
      <c r="AB23" s="880"/>
      <c r="AC23" s="880"/>
      <c r="AD23" s="880"/>
      <c r="AE23" s="881"/>
      <c r="AF23" s="882">
        <v>195</v>
      </c>
      <c r="AG23" s="880"/>
      <c r="AH23" s="880"/>
      <c r="AI23" s="880"/>
      <c r="AJ23" s="883"/>
      <c r="AK23" s="884"/>
      <c r="AL23" s="885"/>
      <c r="AM23" s="885"/>
      <c r="AN23" s="885"/>
      <c r="AO23" s="885"/>
      <c r="AP23" s="880">
        <v>6577</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764</v>
      </c>
      <c r="R28" s="909"/>
      <c r="S28" s="909"/>
      <c r="T28" s="909"/>
      <c r="U28" s="909"/>
      <c r="V28" s="909">
        <v>737</v>
      </c>
      <c r="W28" s="909"/>
      <c r="X28" s="909"/>
      <c r="Y28" s="909"/>
      <c r="Z28" s="909"/>
      <c r="AA28" s="909">
        <v>27</v>
      </c>
      <c r="AB28" s="909"/>
      <c r="AC28" s="909"/>
      <c r="AD28" s="909"/>
      <c r="AE28" s="910"/>
      <c r="AF28" s="911">
        <v>27</v>
      </c>
      <c r="AG28" s="909"/>
      <c r="AH28" s="909"/>
      <c r="AI28" s="909"/>
      <c r="AJ28" s="912"/>
      <c r="AK28" s="913">
        <v>50</v>
      </c>
      <c r="AL28" s="904"/>
      <c r="AM28" s="904"/>
      <c r="AN28" s="904"/>
      <c r="AO28" s="904"/>
      <c r="AP28" s="904" t="s">
        <v>528</v>
      </c>
      <c r="AQ28" s="904"/>
      <c r="AR28" s="904"/>
      <c r="AS28" s="904"/>
      <c r="AT28" s="904"/>
      <c r="AU28" s="904" t="s">
        <v>528</v>
      </c>
      <c r="AV28" s="904"/>
      <c r="AW28" s="904"/>
      <c r="AX28" s="904"/>
      <c r="AY28" s="904"/>
      <c r="AZ28" s="905">
        <v>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13</v>
      </c>
      <c r="R29" s="845"/>
      <c r="S29" s="845"/>
      <c r="T29" s="845"/>
      <c r="U29" s="845"/>
      <c r="V29" s="845">
        <v>13</v>
      </c>
      <c r="W29" s="845"/>
      <c r="X29" s="845"/>
      <c r="Y29" s="845"/>
      <c r="Z29" s="845"/>
      <c r="AA29" s="845" t="s">
        <v>613</v>
      </c>
      <c r="AB29" s="845"/>
      <c r="AC29" s="845"/>
      <c r="AD29" s="845"/>
      <c r="AE29" s="846"/>
      <c r="AF29" s="847" t="s">
        <v>613</v>
      </c>
      <c r="AG29" s="848"/>
      <c r="AH29" s="848"/>
      <c r="AI29" s="848"/>
      <c r="AJ29" s="849"/>
      <c r="AK29" s="916" t="s">
        <v>613</v>
      </c>
      <c r="AL29" s="917"/>
      <c r="AM29" s="917"/>
      <c r="AN29" s="917"/>
      <c r="AO29" s="917"/>
      <c r="AP29" s="917" t="s">
        <v>528</v>
      </c>
      <c r="AQ29" s="917"/>
      <c r="AR29" s="917"/>
      <c r="AS29" s="917"/>
      <c r="AT29" s="917"/>
      <c r="AU29" s="917" t="s">
        <v>528</v>
      </c>
      <c r="AV29" s="917"/>
      <c r="AW29" s="917"/>
      <c r="AX29" s="917"/>
      <c r="AY29" s="917"/>
      <c r="AZ29" s="918">
        <v>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86</v>
      </c>
      <c r="R30" s="845"/>
      <c r="S30" s="845"/>
      <c r="T30" s="845"/>
      <c r="U30" s="845"/>
      <c r="V30" s="845">
        <v>86</v>
      </c>
      <c r="W30" s="845"/>
      <c r="X30" s="845"/>
      <c r="Y30" s="845"/>
      <c r="Z30" s="845"/>
      <c r="AA30" s="845">
        <v>0</v>
      </c>
      <c r="AB30" s="845"/>
      <c r="AC30" s="845"/>
      <c r="AD30" s="845"/>
      <c r="AE30" s="846"/>
      <c r="AF30" s="847">
        <v>0</v>
      </c>
      <c r="AG30" s="848"/>
      <c r="AH30" s="848"/>
      <c r="AI30" s="848"/>
      <c r="AJ30" s="849"/>
      <c r="AK30" s="916" t="s">
        <v>613</v>
      </c>
      <c r="AL30" s="917"/>
      <c r="AM30" s="917"/>
      <c r="AN30" s="917"/>
      <c r="AO30" s="917"/>
      <c r="AP30" s="917" t="s">
        <v>528</v>
      </c>
      <c r="AQ30" s="917"/>
      <c r="AR30" s="917"/>
      <c r="AS30" s="917"/>
      <c r="AT30" s="917"/>
      <c r="AU30" s="917" t="s">
        <v>528</v>
      </c>
      <c r="AV30" s="917"/>
      <c r="AW30" s="917"/>
      <c r="AX30" s="917"/>
      <c r="AY30" s="917"/>
      <c r="AZ30" s="918">
        <v>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1049</v>
      </c>
      <c r="R31" s="845"/>
      <c r="S31" s="845"/>
      <c r="T31" s="845"/>
      <c r="U31" s="845"/>
      <c r="V31" s="845">
        <v>1029</v>
      </c>
      <c r="W31" s="845"/>
      <c r="X31" s="845"/>
      <c r="Y31" s="845"/>
      <c r="Z31" s="845"/>
      <c r="AA31" s="845">
        <v>20</v>
      </c>
      <c r="AB31" s="845"/>
      <c r="AC31" s="845"/>
      <c r="AD31" s="845"/>
      <c r="AE31" s="846"/>
      <c r="AF31" s="847">
        <v>20</v>
      </c>
      <c r="AG31" s="848"/>
      <c r="AH31" s="848"/>
      <c r="AI31" s="848"/>
      <c r="AJ31" s="849"/>
      <c r="AK31" s="916">
        <v>191</v>
      </c>
      <c r="AL31" s="917"/>
      <c r="AM31" s="917"/>
      <c r="AN31" s="917"/>
      <c r="AO31" s="917"/>
      <c r="AP31" s="917" t="s">
        <v>528</v>
      </c>
      <c r="AQ31" s="917"/>
      <c r="AR31" s="917"/>
      <c r="AS31" s="917"/>
      <c r="AT31" s="917"/>
      <c r="AU31" s="917" t="s">
        <v>528</v>
      </c>
      <c r="AV31" s="917"/>
      <c r="AW31" s="917"/>
      <c r="AX31" s="917"/>
      <c r="AY31" s="917"/>
      <c r="AZ31" s="918">
        <v>0</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277</v>
      </c>
      <c r="R32" s="845"/>
      <c r="S32" s="845"/>
      <c r="T32" s="845"/>
      <c r="U32" s="845"/>
      <c r="V32" s="845">
        <v>263</v>
      </c>
      <c r="W32" s="845"/>
      <c r="X32" s="845"/>
      <c r="Y32" s="845"/>
      <c r="Z32" s="845"/>
      <c r="AA32" s="845">
        <v>14</v>
      </c>
      <c r="AB32" s="845"/>
      <c r="AC32" s="845"/>
      <c r="AD32" s="845"/>
      <c r="AE32" s="846"/>
      <c r="AF32" s="847">
        <v>221</v>
      </c>
      <c r="AG32" s="848"/>
      <c r="AH32" s="848"/>
      <c r="AI32" s="848"/>
      <c r="AJ32" s="849"/>
      <c r="AK32" s="916">
        <v>33</v>
      </c>
      <c r="AL32" s="917"/>
      <c r="AM32" s="917"/>
      <c r="AN32" s="917"/>
      <c r="AO32" s="917"/>
      <c r="AP32" s="917">
        <v>1327</v>
      </c>
      <c r="AQ32" s="917"/>
      <c r="AR32" s="917"/>
      <c r="AS32" s="917"/>
      <c r="AT32" s="917"/>
      <c r="AU32" s="917">
        <v>898</v>
      </c>
      <c r="AV32" s="917"/>
      <c r="AW32" s="917"/>
      <c r="AX32" s="917"/>
      <c r="AY32" s="917"/>
      <c r="AZ32" s="918">
        <v>0</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503</v>
      </c>
      <c r="R33" s="845"/>
      <c r="S33" s="845"/>
      <c r="T33" s="845"/>
      <c r="U33" s="845"/>
      <c r="V33" s="845">
        <v>452</v>
      </c>
      <c r="W33" s="845"/>
      <c r="X33" s="845"/>
      <c r="Y33" s="845"/>
      <c r="Z33" s="845"/>
      <c r="AA33" s="845">
        <v>51</v>
      </c>
      <c r="AB33" s="845"/>
      <c r="AC33" s="845"/>
      <c r="AD33" s="845"/>
      <c r="AE33" s="846"/>
      <c r="AF33" s="847">
        <v>91</v>
      </c>
      <c r="AG33" s="848"/>
      <c r="AH33" s="848"/>
      <c r="AI33" s="848"/>
      <c r="AJ33" s="849"/>
      <c r="AK33" s="916">
        <v>140</v>
      </c>
      <c r="AL33" s="917"/>
      <c r="AM33" s="917"/>
      <c r="AN33" s="917"/>
      <c r="AO33" s="917"/>
      <c r="AP33" s="917">
        <v>2397</v>
      </c>
      <c r="AQ33" s="917"/>
      <c r="AR33" s="917"/>
      <c r="AS33" s="917"/>
      <c r="AT33" s="917"/>
      <c r="AU33" s="917">
        <v>1797</v>
      </c>
      <c r="AV33" s="917"/>
      <c r="AW33" s="917"/>
      <c r="AX33" s="917"/>
      <c r="AY33" s="917"/>
      <c r="AZ33" s="918">
        <v>0</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f>2+9</f>
        <v>11</v>
      </c>
      <c r="R34" s="845"/>
      <c r="S34" s="845"/>
      <c r="T34" s="845"/>
      <c r="U34" s="845"/>
      <c r="V34" s="845">
        <f>2+8</f>
        <v>10</v>
      </c>
      <c r="W34" s="845"/>
      <c r="X34" s="845"/>
      <c r="Y34" s="845"/>
      <c r="Z34" s="845"/>
      <c r="AA34" s="845">
        <f>1+1</f>
        <v>2</v>
      </c>
      <c r="AB34" s="845"/>
      <c r="AC34" s="845"/>
      <c r="AD34" s="845"/>
      <c r="AE34" s="846"/>
      <c r="AF34" s="847">
        <v>15</v>
      </c>
      <c r="AG34" s="848"/>
      <c r="AH34" s="848"/>
      <c r="AI34" s="848"/>
      <c r="AJ34" s="849"/>
      <c r="AK34" s="916">
        <f>1+5</f>
        <v>6</v>
      </c>
      <c r="AL34" s="917"/>
      <c r="AM34" s="917"/>
      <c r="AN34" s="917"/>
      <c r="AO34" s="917"/>
      <c r="AP34" s="917">
        <f>6+8</f>
        <v>14</v>
      </c>
      <c r="AQ34" s="917"/>
      <c r="AR34" s="917"/>
      <c r="AS34" s="917"/>
      <c r="AT34" s="917"/>
      <c r="AU34" s="917">
        <v>11</v>
      </c>
      <c r="AV34" s="917"/>
      <c r="AW34" s="917"/>
      <c r="AX34" s="917"/>
      <c r="AY34" s="917"/>
      <c r="AZ34" s="918">
        <v>0</v>
      </c>
      <c r="BA34" s="918"/>
      <c r="BB34" s="918"/>
      <c r="BC34" s="918"/>
      <c r="BD34" s="918"/>
      <c r="BE34" s="914" t="s">
        <v>412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416</v>
      </c>
      <c r="C35" s="842"/>
      <c r="D35" s="842"/>
      <c r="E35" s="842"/>
      <c r="F35" s="842"/>
      <c r="G35" s="842"/>
      <c r="H35" s="842"/>
      <c r="I35" s="842"/>
      <c r="J35" s="842"/>
      <c r="K35" s="842"/>
      <c r="L35" s="842"/>
      <c r="M35" s="842"/>
      <c r="N35" s="842"/>
      <c r="O35" s="842"/>
      <c r="P35" s="843"/>
      <c r="Q35" s="844">
        <v>113</v>
      </c>
      <c r="R35" s="845"/>
      <c r="S35" s="845"/>
      <c r="T35" s="845"/>
      <c r="U35" s="845"/>
      <c r="V35" s="845">
        <v>95</v>
      </c>
      <c r="W35" s="845"/>
      <c r="X35" s="845"/>
      <c r="Y35" s="845"/>
      <c r="Z35" s="845"/>
      <c r="AA35" s="845">
        <v>18</v>
      </c>
      <c r="AB35" s="845"/>
      <c r="AC35" s="845"/>
      <c r="AD35" s="845"/>
      <c r="AE35" s="846"/>
      <c r="AF35" s="847">
        <v>18</v>
      </c>
      <c r="AG35" s="848"/>
      <c r="AH35" s="848"/>
      <c r="AI35" s="848"/>
      <c r="AJ35" s="849"/>
      <c r="AK35" s="916">
        <v>1</v>
      </c>
      <c r="AL35" s="917"/>
      <c r="AM35" s="917"/>
      <c r="AN35" s="917"/>
      <c r="AO35" s="917"/>
      <c r="AP35" s="917" t="s">
        <v>528</v>
      </c>
      <c r="AQ35" s="917"/>
      <c r="AR35" s="917"/>
      <c r="AS35" s="917"/>
      <c r="AT35" s="917"/>
      <c r="AU35" s="917" t="s">
        <v>528</v>
      </c>
      <c r="AV35" s="917"/>
      <c r="AW35" s="917"/>
      <c r="AX35" s="917"/>
      <c r="AY35" s="917"/>
      <c r="AZ35" s="918">
        <v>0</v>
      </c>
      <c r="BA35" s="918"/>
      <c r="BB35" s="918"/>
      <c r="BC35" s="918"/>
      <c r="BD35" s="918"/>
      <c r="BE35" s="914" t="s">
        <v>417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392</v>
      </c>
      <c r="AG63" s="928"/>
      <c r="AH63" s="928"/>
      <c r="AI63" s="928"/>
      <c r="AJ63" s="929"/>
      <c r="AK63" s="930"/>
      <c r="AL63" s="925"/>
      <c r="AM63" s="925"/>
      <c r="AN63" s="925"/>
      <c r="AO63" s="925"/>
      <c r="AP63" s="928">
        <v>3738</v>
      </c>
      <c r="AQ63" s="928"/>
      <c r="AR63" s="928"/>
      <c r="AS63" s="928"/>
      <c r="AT63" s="928"/>
      <c r="AU63" s="928">
        <v>2706</v>
      </c>
      <c r="AV63" s="928"/>
      <c r="AW63" s="928"/>
      <c r="AX63" s="928"/>
      <c r="AY63" s="928"/>
      <c r="AZ63" s="932"/>
      <c r="BA63" s="932"/>
      <c r="BB63" s="932"/>
      <c r="BC63" s="932"/>
      <c r="BD63" s="932"/>
      <c r="BE63" s="933"/>
      <c r="BF63" s="933"/>
      <c r="BG63" s="933"/>
      <c r="BH63" s="933"/>
      <c r="BI63" s="934"/>
      <c r="BJ63" s="935" t="s">
        <v>420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422</v>
      </c>
      <c r="B66" s="827"/>
      <c r="C66" s="827"/>
      <c r="D66" s="827"/>
      <c r="E66" s="827"/>
      <c r="F66" s="827"/>
      <c r="G66" s="827"/>
      <c r="H66" s="827"/>
      <c r="I66" s="827"/>
      <c r="J66" s="827"/>
      <c r="K66" s="827"/>
      <c r="L66" s="827"/>
      <c r="M66" s="827"/>
      <c r="N66" s="827"/>
      <c r="O66" s="827"/>
      <c r="P66" s="828"/>
      <c r="Q66" s="803" t="s">
        <v>423</v>
      </c>
      <c r="R66" s="804"/>
      <c r="S66" s="804"/>
      <c r="T66" s="804"/>
      <c r="U66" s="805"/>
      <c r="V66" s="803" t="s">
        <v>424</v>
      </c>
      <c r="W66" s="804"/>
      <c r="X66" s="804"/>
      <c r="Y66" s="804"/>
      <c r="Z66" s="805"/>
      <c r="AA66" s="803" t="s">
        <v>425</v>
      </c>
      <c r="AB66" s="804"/>
      <c r="AC66" s="804"/>
      <c r="AD66" s="804"/>
      <c r="AE66" s="805"/>
      <c r="AF66" s="938" t="s">
        <v>426</v>
      </c>
      <c r="AG66" s="899"/>
      <c r="AH66" s="899"/>
      <c r="AI66" s="899"/>
      <c r="AJ66" s="939"/>
      <c r="AK66" s="803" t="s">
        <v>427</v>
      </c>
      <c r="AL66" s="827"/>
      <c r="AM66" s="827"/>
      <c r="AN66" s="827"/>
      <c r="AO66" s="828"/>
      <c r="AP66" s="803" t="s">
        <v>428</v>
      </c>
      <c r="AQ66" s="804"/>
      <c r="AR66" s="804"/>
      <c r="AS66" s="804"/>
      <c r="AT66" s="805"/>
      <c r="AU66" s="803" t="s">
        <v>429</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595</v>
      </c>
      <c r="C68" s="956"/>
      <c r="D68" s="956"/>
      <c r="E68" s="956"/>
      <c r="F68" s="956"/>
      <c r="G68" s="956"/>
      <c r="H68" s="956"/>
      <c r="I68" s="956"/>
      <c r="J68" s="956"/>
      <c r="K68" s="956"/>
      <c r="L68" s="956"/>
      <c r="M68" s="956"/>
      <c r="N68" s="956"/>
      <c r="O68" s="956"/>
      <c r="P68" s="957"/>
      <c r="Q68" s="958">
        <v>2088</v>
      </c>
      <c r="R68" s="952"/>
      <c r="S68" s="952"/>
      <c r="T68" s="952"/>
      <c r="U68" s="952"/>
      <c r="V68" s="952">
        <v>1997</v>
      </c>
      <c r="W68" s="952"/>
      <c r="X68" s="952"/>
      <c r="Y68" s="952"/>
      <c r="Z68" s="952"/>
      <c r="AA68" s="952">
        <v>91</v>
      </c>
      <c r="AB68" s="952"/>
      <c r="AC68" s="952"/>
      <c r="AD68" s="952"/>
      <c r="AE68" s="952"/>
      <c r="AF68" s="952">
        <v>89</v>
      </c>
      <c r="AG68" s="952"/>
      <c r="AH68" s="952"/>
      <c r="AI68" s="952"/>
      <c r="AJ68" s="952"/>
      <c r="AK68" s="952">
        <v>53</v>
      </c>
      <c r="AL68" s="952"/>
      <c r="AM68" s="952"/>
      <c r="AN68" s="952"/>
      <c r="AO68" s="952"/>
      <c r="AP68" s="952">
        <v>102</v>
      </c>
      <c r="AQ68" s="952"/>
      <c r="AR68" s="952"/>
      <c r="AS68" s="952"/>
      <c r="AT68" s="952"/>
      <c r="AU68" s="952">
        <v>29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596</v>
      </c>
      <c r="C69" s="960"/>
      <c r="D69" s="960"/>
      <c r="E69" s="960"/>
      <c r="F69" s="960"/>
      <c r="G69" s="960"/>
      <c r="H69" s="960"/>
      <c r="I69" s="960"/>
      <c r="J69" s="960"/>
      <c r="K69" s="960"/>
      <c r="L69" s="960"/>
      <c r="M69" s="960"/>
      <c r="N69" s="960"/>
      <c r="O69" s="960"/>
      <c r="P69" s="961"/>
      <c r="Q69" s="962">
        <v>118</v>
      </c>
      <c r="R69" s="917"/>
      <c r="S69" s="917"/>
      <c r="T69" s="917"/>
      <c r="U69" s="917"/>
      <c r="V69" s="917">
        <v>30</v>
      </c>
      <c r="W69" s="917"/>
      <c r="X69" s="917"/>
      <c r="Y69" s="917"/>
      <c r="Z69" s="917"/>
      <c r="AA69" s="917">
        <v>88</v>
      </c>
      <c r="AB69" s="917"/>
      <c r="AC69" s="917"/>
      <c r="AD69" s="917"/>
      <c r="AE69" s="917"/>
      <c r="AF69" s="917">
        <v>87</v>
      </c>
      <c r="AG69" s="917"/>
      <c r="AH69" s="917"/>
      <c r="AI69" s="917"/>
      <c r="AJ69" s="917"/>
      <c r="AK69" s="917">
        <v>93</v>
      </c>
      <c r="AL69" s="917"/>
      <c r="AM69" s="917"/>
      <c r="AN69" s="917"/>
      <c r="AO69" s="917"/>
      <c r="AP69" s="917" t="s">
        <v>528</v>
      </c>
      <c r="AQ69" s="917"/>
      <c r="AR69" s="917"/>
      <c r="AS69" s="917"/>
      <c r="AT69" s="917"/>
      <c r="AU69" s="917" t="s">
        <v>528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597</v>
      </c>
      <c r="C70" s="960"/>
      <c r="D70" s="960"/>
      <c r="E70" s="960"/>
      <c r="F70" s="960"/>
      <c r="G70" s="960"/>
      <c r="H70" s="960"/>
      <c r="I70" s="960"/>
      <c r="J70" s="960"/>
      <c r="K70" s="960"/>
      <c r="L70" s="960"/>
      <c r="M70" s="960"/>
      <c r="N70" s="960"/>
      <c r="O70" s="960"/>
      <c r="P70" s="961"/>
      <c r="Q70" s="962">
        <v>218</v>
      </c>
      <c r="R70" s="917"/>
      <c r="S70" s="917"/>
      <c r="T70" s="917"/>
      <c r="U70" s="917"/>
      <c r="V70" s="917">
        <v>195</v>
      </c>
      <c r="W70" s="917"/>
      <c r="X70" s="917"/>
      <c r="Y70" s="917"/>
      <c r="Z70" s="917"/>
      <c r="AA70" s="917">
        <v>23</v>
      </c>
      <c r="AB70" s="917"/>
      <c r="AC70" s="917"/>
      <c r="AD70" s="917"/>
      <c r="AE70" s="917"/>
      <c r="AF70" s="917">
        <v>233</v>
      </c>
      <c r="AG70" s="917"/>
      <c r="AH70" s="917"/>
      <c r="AI70" s="917"/>
      <c r="AJ70" s="917"/>
      <c r="AK70" s="917"/>
      <c r="AL70" s="917"/>
      <c r="AM70" s="917"/>
      <c r="AN70" s="917"/>
      <c r="AO70" s="917"/>
      <c r="AP70" s="917" t="s">
        <v>528</v>
      </c>
      <c r="AQ70" s="917"/>
      <c r="AR70" s="917"/>
      <c r="AS70" s="917"/>
      <c r="AT70" s="917"/>
      <c r="AU70" s="917" t="s">
        <v>528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598</v>
      </c>
      <c r="C71" s="960"/>
      <c r="D71" s="960"/>
      <c r="E71" s="960"/>
      <c r="F71" s="960"/>
      <c r="G71" s="960"/>
      <c r="H71" s="960"/>
      <c r="I71" s="960"/>
      <c r="J71" s="960"/>
      <c r="K71" s="960"/>
      <c r="L71" s="960"/>
      <c r="M71" s="960"/>
      <c r="N71" s="960"/>
      <c r="O71" s="960"/>
      <c r="P71" s="961"/>
      <c r="Q71" s="962">
        <v>2391</v>
      </c>
      <c r="R71" s="917"/>
      <c r="S71" s="917"/>
      <c r="T71" s="917"/>
      <c r="U71" s="917"/>
      <c r="V71" s="917">
        <v>2325</v>
      </c>
      <c r="W71" s="917"/>
      <c r="X71" s="917"/>
      <c r="Y71" s="917"/>
      <c r="Z71" s="917"/>
      <c r="AA71" s="917">
        <v>66</v>
      </c>
      <c r="AB71" s="917"/>
      <c r="AC71" s="917"/>
      <c r="AD71" s="917"/>
      <c r="AE71" s="917"/>
      <c r="AF71" s="917">
        <v>66</v>
      </c>
      <c r="AG71" s="917"/>
      <c r="AH71" s="917"/>
      <c r="AI71" s="917"/>
      <c r="AJ71" s="917"/>
      <c r="AK71" s="917"/>
      <c r="AL71" s="917"/>
      <c r="AM71" s="917"/>
      <c r="AN71" s="917"/>
      <c r="AO71" s="917"/>
      <c r="AP71" s="917">
        <v>1194</v>
      </c>
      <c r="AQ71" s="917"/>
      <c r="AR71" s="917"/>
      <c r="AS71" s="917"/>
      <c r="AT71" s="917"/>
      <c r="AU71" s="917">
        <v>74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599</v>
      </c>
      <c r="C72" s="960"/>
      <c r="D72" s="960"/>
      <c r="E72" s="960"/>
      <c r="F72" s="960"/>
      <c r="G72" s="960"/>
      <c r="H72" s="960"/>
      <c r="I72" s="960"/>
      <c r="J72" s="960"/>
      <c r="K72" s="960"/>
      <c r="L72" s="960"/>
      <c r="M72" s="960"/>
      <c r="N72" s="960"/>
      <c r="O72" s="960"/>
      <c r="P72" s="961"/>
      <c r="Q72" s="962">
        <v>3012</v>
      </c>
      <c r="R72" s="917"/>
      <c r="S72" s="917"/>
      <c r="T72" s="917"/>
      <c r="U72" s="917"/>
      <c r="V72" s="917">
        <v>2910</v>
      </c>
      <c r="W72" s="917"/>
      <c r="X72" s="917"/>
      <c r="Y72" s="917"/>
      <c r="Z72" s="917"/>
      <c r="AA72" s="917">
        <v>102</v>
      </c>
      <c r="AB72" s="917"/>
      <c r="AC72" s="917"/>
      <c r="AD72" s="917"/>
      <c r="AE72" s="917"/>
      <c r="AF72" s="917">
        <v>285</v>
      </c>
      <c r="AG72" s="917"/>
      <c r="AH72" s="917"/>
      <c r="AI72" s="917"/>
      <c r="AJ72" s="917"/>
      <c r="AK72" s="917"/>
      <c r="AL72" s="917"/>
      <c r="AM72" s="917"/>
      <c r="AN72" s="917"/>
      <c r="AO72" s="917"/>
      <c r="AP72" s="917">
        <v>1881</v>
      </c>
      <c r="AQ72" s="917"/>
      <c r="AR72" s="917"/>
      <c r="AS72" s="917"/>
      <c r="AT72" s="917"/>
      <c r="AU72" s="917">
        <v>805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600</v>
      </c>
      <c r="C73" s="960"/>
      <c r="D73" s="960"/>
      <c r="E73" s="960"/>
      <c r="F73" s="960"/>
      <c r="G73" s="960"/>
      <c r="H73" s="960"/>
      <c r="I73" s="960"/>
      <c r="J73" s="960"/>
      <c r="K73" s="960"/>
      <c r="L73" s="960"/>
      <c r="M73" s="960"/>
      <c r="N73" s="960"/>
      <c r="O73" s="960"/>
      <c r="P73" s="961"/>
      <c r="Q73" s="962">
        <v>547</v>
      </c>
      <c r="R73" s="917"/>
      <c r="S73" s="917"/>
      <c r="T73" s="917"/>
      <c r="U73" s="917"/>
      <c r="V73" s="917">
        <v>535</v>
      </c>
      <c r="W73" s="917"/>
      <c r="X73" s="917"/>
      <c r="Y73" s="917"/>
      <c r="Z73" s="917"/>
      <c r="AA73" s="917">
        <v>12</v>
      </c>
      <c r="AB73" s="917"/>
      <c r="AC73" s="917"/>
      <c r="AD73" s="917"/>
      <c r="AE73" s="917"/>
      <c r="AF73" s="917">
        <v>13</v>
      </c>
      <c r="AG73" s="917"/>
      <c r="AH73" s="917"/>
      <c r="AI73" s="917"/>
      <c r="AJ73" s="917"/>
      <c r="AK73" s="917">
        <v>42</v>
      </c>
      <c r="AL73" s="917"/>
      <c r="AM73" s="917"/>
      <c r="AN73" s="917"/>
      <c r="AO73" s="917"/>
      <c r="AP73" s="917">
        <v>445</v>
      </c>
      <c r="AQ73" s="917"/>
      <c r="AR73" s="917"/>
      <c r="AS73" s="917"/>
      <c r="AT73" s="917"/>
      <c r="AU73" s="917">
        <v>35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601</v>
      </c>
      <c r="C74" s="960"/>
      <c r="D74" s="960"/>
      <c r="E74" s="960"/>
      <c r="F74" s="960"/>
      <c r="G74" s="960"/>
      <c r="H74" s="960"/>
      <c r="I74" s="960"/>
      <c r="J74" s="960"/>
      <c r="K74" s="960"/>
      <c r="L74" s="960"/>
      <c r="M74" s="960"/>
      <c r="N74" s="960"/>
      <c r="O74" s="960"/>
      <c r="P74" s="961"/>
      <c r="Q74" s="962">
        <v>52</v>
      </c>
      <c r="R74" s="917"/>
      <c r="S74" s="917"/>
      <c r="T74" s="917"/>
      <c r="U74" s="917"/>
      <c r="V74" s="917">
        <v>44</v>
      </c>
      <c r="W74" s="917"/>
      <c r="X74" s="917"/>
      <c r="Y74" s="917"/>
      <c r="Z74" s="917"/>
      <c r="AA74" s="917">
        <v>8</v>
      </c>
      <c r="AB74" s="917"/>
      <c r="AC74" s="917"/>
      <c r="AD74" s="917"/>
      <c r="AE74" s="917"/>
      <c r="AF74" s="917">
        <v>8</v>
      </c>
      <c r="AG74" s="917"/>
      <c r="AH74" s="917"/>
      <c r="AI74" s="917"/>
      <c r="AJ74" s="917"/>
      <c r="AK74" s="917"/>
      <c r="AL74" s="917"/>
      <c r="AM74" s="917"/>
      <c r="AN74" s="917"/>
      <c r="AO74" s="917"/>
      <c r="AP74" s="917" t="s">
        <v>528</v>
      </c>
      <c r="AQ74" s="917"/>
      <c r="AR74" s="917"/>
      <c r="AS74" s="917"/>
      <c r="AT74" s="917"/>
      <c r="AU74" s="917" t="s">
        <v>528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602</v>
      </c>
      <c r="C75" s="960"/>
      <c r="D75" s="960"/>
      <c r="E75" s="960"/>
      <c r="F75" s="960"/>
      <c r="G75" s="960"/>
      <c r="H75" s="960"/>
      <c r="I75" s="960"/>
      <c r="J75" s="960"/>
      <c r="K75" s="960"/>
      <c r="L75" s="960"/>
      <c r="M75" s="960"/>
      <c r="N75" s="960"/>
      <c r="O75" s="960"/>
      <c r="P75" s="961"/>
      <c r="Q75" s="965">
        <v>131</v>
      </c>
      <c r="R75" s="966"/>
      <c r="S75" s="966"/>
      <c r="T75" s="966"/>
      <c r="U75" s="916"/>
      <c r="V75" s="967">
        <v>129</v>
      </c>
      <c r="W75" s="966"/>
      <c r="X75" s="966"/>
      <c r="Y75" s="966"/>
      <c r="Z75" s="916"/>
      <c r="AA75" s="967">
        <v>62</v>
      </c>
      <c r="AB75" s="966"/>
      <c r="AC75" s="966"/>
      <c r="AD75" s="966"/>
      <c r="AE75" s="916"/>
      <c r="AF75" s="967">
        <v>2</v>
      </c>
      <c r="AG75" s="966"/>
      <c r="AH75" s="966"/>
      <c r="AI75" s="966"/>
      <c r="AJ75" s="916"/>
      <c r="AK75" s="967"/>
      <c r="AL75" s="966"/>
      <c r="AM75" s="966"/>
      <c r="AN75" s="966"/>
      <c r="AO75" s="916"/>
      <c r="AP75" s="967">
        <v>127</v>
      </c>
      <c r="AQ75" s="966"/>
      <c r="AR75" s="966"/>
      <c r="AS75" s="966"/>
      <c r="AT75" s="916"/>
      <c r="AU75" s="967">
        <v>76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603</v>
      </c>
      <c r="C76" s="960"/>
      <c r="D76" s="960"/>
      <c r="E76" s="960"/>
      <c r="F76" s="960"/>
      <c r="G76" s="960"/>
      <c r="H76" s="960"/>
      <c r="I76" s="960"/>
      <c r="J76" s="960"/>
      <c r="K76" s="960"/>
      <c r="L76" s="960"/>
      <c r="M76" s="960"/>
      <c r="N76" s="960"/>
      <c r="O76" s="960"/>
      <c r="P76" s="961"/>
      <c r="Q76" s="965">
        <v>1291</v>
      </c>
      <c r="R76" s="966"/>
      <c r="S76" s="966"/>
      <c r="T76" s="966"/>
      <c r="U76" s="916"/>
      <c r="V76" s="967">
        <v>1258</v>
      </c>
      <c r="W76" s="966"/>
      <c r="X76" s="966"/>
      <c r="Y76" s="966"/>
      <c r="Z76" s="916"/>
      <c r="AA76" s="967">
        <v>33</v>
      </c>
      <c r="AB76" s="966"/>
      <c r="AC76" s="966"/>
      <c r="AD76" s="966"/>
      <c r="AE76" s="916"/>
      <c r="AF76" s="967">
        <v>33</v>
      </c>
      <c r="AG76" s="966"/>
      <c r="AH76" s="966"/>
      <c r="AI76" s="966"/>
      <c r="AJ76" s="916"/>
      <c r="AK76" s="967"/>
      <c r="AL76" s="966"/>
      <c r="AM76" s="966"/>
      <c r="AN76" s="966"/>
      <c r="AO76" s="916"/>
      <c r="AP76" s="967" t="s">
        <v>528</v>
      </c>
      <c r="AQ76" s="966"/>
      <c r="AR76" s="966"/>
      <c r="AS76" s="966"/>
      <c r="AT76" s="916"/>
      <c r="AU76" s="967" t="s">
        <v>528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604</v>
      </c>
      <c r="C77" s="960"/>
      <c r="D77" s="960"/>
      <c r="E77" s="960"/>
      <c r="F77" s="960"/>
      <c r="G77" s="960"/>
      <c r="H77" s="960"/>
      <c r="I77" s="960"/>
      <c r="J77" s="960"/>
      <c r="K77" s="960"/>
      <c r="L77" s="960"/>
      <c r="M77" s="960"/>
      <c r="N77" s="960"/>
      <c r="O77" s="960"/>
      <c r="P77" s="961"/>
      <c r="Q77" s="965">
        <v>809</v>
      </c>
      <c r="R77" s="966"/>
      <c r="S77" s="966"/>
      <c r="T77" s="966"/>
      <c r="U77" s="916"/>
      <c r="V77" s="967">
        <v>747</v>
      </c>
      <c r="W77" s="966"/>
      <c r="X77" s="966"/>
      <c r="Y77" s="966"/>
      <c r="Z77" s="916"/>
      <c r="AA77" s="967">
        <v>62</v>
      </c>
      <c r="AB77" s="966"/>
      <c r="AC77" s="966"/>
      <c r="AD77" s="966"/>
      <c r="AE77" s="916"/>
      <c r="AF77" s="967">
        <v>63</v>
      </c>
      <c r="AG77" s="966"/>
      <c r="AH77" s="966"/>
      <c r="AI77" s="966"/>
      <c r="AJ77" s="916"/>
      <c r="AK77" s="967"/>
      <c r="AL77" s="966"/>
      <c r="AM77" s="966"/>
      <c r="AN77" s="966"/>
      <c r="AO77" s="916"/>
      <c r="AP77" s="967" t="s">
        <v>528</v>
      </c>
      <c r="AQ77" s="966"/>
      <c r="AR77" s="966"/>
      <c r="AS77" s="966"/>
      <c r="AT77" s="916"/>
      <c r="AU77" s="967" t="s">
        <v>528</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605</v>
      </c>
      <c r="C78" s="960"/>
      <c r="D78" s="960"/>
      <c r="E78" s="960"/>
      <c r="F78" s="960"/>
      <c r="G78" s="960"/>
      <c r="H78" s="960"/>
      <c r="I78" s="960"/>
      <c r="J78" s="960"/>
      <c r="K78" s="960"/>
      <c r="L78" s="960"/>
      <c r="M78" s="960"/>
      <c r="N78" s="960"/>
      <c r="O78" s="960"/>
      <c r="P78" s="961"/>
      <c r="Q78" s="962">
        <v>296851</v>
      </c>
      <c r="R78" s="917"/>
      <c r="S78" s="917"/>
      <c r="T78" s="917"/>
      <c r="U78" s="917"/>
      <c r="V78" s="917">
        <v>274686</v>
      </c>
      <c r="W78" s="917"/>
      <c r="X78" s="917"/>
      <c r="Y78" s="917"/>
      <c r="Z78" s="917"/>
      <c r="AA78" s="917">
        <v>22165</v>
      </c>
      <c r="AB78" s="917"/>
      <c r="AC78" s="917"/>
      <c r="AD78" s="917"/>
      <c r="AE78" s="917"/>
      <c r="AF78" s="917">
        <v>22166</v>
      </c>
      <c r="AG78" s="917"/>
      <c r="AH78" s="917"/>
      <c r="AI78" s="917"/>
      <c r="AJ78" s="917"/>
      <c r="AK78" s="917"/>
      <c r="AL78" s="917"/>
      <c r="AM78" s="917"/>
      <c r="AN78" s="917"/>
      <c r="AO78" s="917"/>
      <c r="AP78" s="917" t="s">
        <v>528</v>
      </c>
      <c r="AQ78" s="917"/>
      <c r="AR78" s="917"/>
      <c r="AS78" s="917"/>
      <c r="AT78" s="917"/>
      <c r="AU78" s="917" t="s">
        <v>528</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606</v>
      </c>
      <c r="C79" s="960"/>
      <c r="D79" s="960"/>
      <c r="E79" s="960"/>
      <c r="F79" s="960"/>
      <c r="G79" s="960"/>
      <c r="H79" s="960"/>
      <c r="I79" s="960"/>
      <c r="J79" s="960"/>
      <c r="K79" s="960"/>
      <c r="L79" s="960"/>
      <c r="M79" s="960"/>
      <c r="N79" s="960"/>
      <c r="O79" s="960"/>
      <c r="P79" s="961"/>
      <c r="Q79" s="962">
        <v>6475</v>
      </c>
      <c r="R79" s="917"/>
      <c r="S79" s="917"/>
      <c r="T79" s="917"/>
      <c r="U79" s="917"/>
      <c r="V79" s="917">
        <v>5925</v>
      </c>
      <c r="W79" s="917"/>
      <c r="X79" s="917"/>
      <c r="Y79" s="917"/>
      <c r="Z79" s="917"/>
      <c r="AA79" s="917">
        <v>550</v>
      </c>
      <c r="AB79" s="917"/>
      <c r="AC79" s="917"/>
      <c r="AD79" s="917"/>
      <c r="AE79" s="917"/>
      <c r="AF79" s="917">
        <v>550</v>
      </c>
      <c r="AG79" s="917"/>
      <c r="AH79" s="917"/>
      <c r="AI79" s="917"/>
      <c r="AJ79" s="917"/>
      <c r="AK79" s="917"/>
      <c r="AL79" s="917"/>
      <c r="AM79" s="917"/>
      <c r="AN79" s="917"/>
      <c r="AO79" s="917"/>
      <c r="AP79" s="917" t="s">
        <v>528</v>
      </c>
      <c r="AQ79" s="917"/>
      <c r="AR79" s="917"/>
      <c r="AS79" s="917"/>
      <c r="AT79" s="917"/>
      <c r="AU79" s="917" t="s">
        <v>528</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607</v>
      </c>
      <c r="C80" s="960"/>
      <c r="D80" s="960"/>
      <c r="E80" s="960"/>
      <c r="F80" s="960"/>
      <c r="G80" s="960"/>
      <c r="H80" s="960"/>
      <c r="I80" s="960"/>
      <c r="J80" s="960"/>
      <c r="K80" s="960"/>
      <c r="L80" s="960"/>
      <c r="M80" s="960"/>
      <c r="N80" s="960"/>
      <c r="O80" s="960"/>
      <c r="P80" s="961"/>
      <c r="Q80" s="962">
        <v>15</v>
      </c>
      <c r="R80" s="917"/>
      <c r="S80" s="917"/>
      <c r="T80" s="917"/>
      <c r="U80" s="917"/>
      <c r="V80" s="917">
        <v>14</v>
      </c>
      <c r="W80" s="917"/>
      <c r="X80" s="917"/>
      <c r="Y80" s="917"/>
      <c r="Z80" s="917"/>
      <c r="AA80" s="917">
        <v>1</v>
      </c>
      <c r="AB80" s="917"/>
      <c r="AC80" s="917"/>
      <c r="AD80" s="917"/>
      <c r="AE80" s="917"/>
      <c r="AF80" s="917">
        <v>1</v>
      </c>
      <c r="AG80" s="917"/>
      <c r="AH80" s="917"/>
      <c r="AI80" s="917"/>
      <c r="AJ80" s="917"/>
      <c r="AK80" s="917"/>
      <c r="AL80" s="917"/>
      <c r="AM80" s="917"/>
      <c r="AN80" s="917"/>
      <c r="AO80" s="917"/>
      <c r="AP80" s="917" t="s">
        <v>528</v>
      </c>
      <c r="AQ80" s="917"/>
      <c r="AR80" s="917"/>
      <c r="AS80" s="917"/>
      <c r="AT80" s="917"/>
      <c r="AU80" s="917" t="s">
        <v>528</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608</v>
      </c>
      <c r="C81" s="960"/>
      <c r="D81" s="960"/>
      <c r="E81" s="960"/>
      <c r="F81" s="960"/>
      <c r="G81" s="960"/>
      <c r="H81" s="960"/>
      <c r="I81" s="960"/>
      <c r="J81" s="960"/>
      <c r="K81" s="960"/>
      <c r="L81" s="960"/>
      <c r="M81" s="960"/>
      <c r="N81" s="960"/>
      <c r="O81" s="960"/>
      <c r="P81" s="961"/>
      <c r="Q81" s="962">
        <v>64</v>
      </c>
      <c r="R81" s="917"/>
      <c r="S81" s="917"/>
      <c r="T81" s="917"/>
      <c r="U81" s="917"/>
      <c r="V81" s="917">
        <v>54</v>
      </c>
      <c r="W81" s="917"/>
      <c r="X81" s="917"/>
      <c r="Y81" s="917"/>
      <c r="Z81" s="917"/>
      <c r="AA81" s="917">
        <v>12</v>
      </c>
      <c r="AB81" s="917"/>
      <c r="AC81" s="917"/>
      <c r="AD81" s="917"/>
      <c r="AE81" s="917"/>
      <c r="AF81" s="917">
        <v>13</v>
      </c>
      <c r="AG81" s="917"/>
      <c r="AH81" s="917"/>
      <c r="AI81" s="917"/>
      <c r="AJ81" s="917"/>
      <c r="AK81" s="917"/>
      <c r="AL81" s="917"/>
      <c r="AM81" s="917"/>
      <c r="AN81" s="917"/>
      <c r="AO81" s="917"/>
      <c r="AP81" s="917" t="s">
        <v>528</v>
      </c>
      <c r="AQ81" s="917"/>
      <c r="AR81" s="917"/>
      <c r="AS81" s="917"/>
      <c r="AT81" s="917"/>
      <c r="AU81" s="917" t="s">
        <v>528</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609</v>
      </c>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v>9</v>
      </c>
      <c r="AG82" s="917"/>
      <c r="AH82" s="917"/>
      <c r="AI82" s="917"/>
      <c r="AJ82" s="917"/>
      <c r="AK82" s="917"/>
      <c r="AL82" s="917"/>
      <c r="AM82" s="917"/>
      <c r="AN82" s="917"/>
      <c r="AO82" s="917"/>
      <c r="AP82" s="917" t="s">
        <v>528</v>
      </c>
      <c r="AQ82" s="917"/>
      <c r="AR82" s="917"/>
      <c r="AS82" s="917"/>
      <c r="AT82" s="917"/>
      <c r="AU82" s="917" t="s">
        <v>528</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23618</v>
      </c>
      <c r="AG88" s="928"/>
      <c r="AH88" s="928"/>
      <c r="AI88" s="928"/>
      <c r="AJ88" s="928"/>
      <c r="AK88" s="925"/>
      <c r="AL88" s="925"/>
      <c r="AM88" s="925"/>
      <c r="AN88" s="925"/>
      <c r="AO88" s="925"/>
      <c r="AP88" s="928">
        <v>3749</v>
      </c>
      <c r="AQ88" s="928"/>
      <c r="AR88" s="928"/>
      <c r="AS88" s="928"/>
      <c r="AT88" s="928"/>
      <c r="AU88" s="928">
        <v>1019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431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206</v>
      </c>
      <c r="CS102" s="936"/>
      <c r="CT102" s="936"/>
      <c r="CU102" s="936"/>
      <c r="CV102" s="979"/>
      <c r="CW102" s="978" t="s">
        <v>618</v>
      </c>
      <c r="CX102" s="936"/>
      <c r="CY102" s="936"/>
      <c r="CZ102" s="936"/>
      <c r="DA102" s="979"/>
      <c r="DB102" s="978">
        <v>95</v>
      </c>
      <c r="DC102" s="936"/>
      <c r="DD102" s="936"/>
      <c r="DE102" s="936"/>
      <c r="DF102" s="979"/>
      <c r="DG102" s="978" t="s">
        <v>528</v>
      </c>
      <c r="DH102" s="936"/>
      <c r="DI102" s="936"/>
      <c r="DJ102" s="936"/>
      <c r="DK102" s="979"/>
      <c r="DL102" s="978" t="s">
        <v>528</v>
      </c>
      <c r="DM102" s="936"/>
      <c r="DN102" s="936"/>
      <c r="DO102" s="936"/>
      <c r="DP102" s="979"/>
      <c r="DQ102" s="978" t="s">
        <v>528</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439</v>
      </c>
      <c r="AB109" s="981"/>
      <c r="AC109" s="981"/>
      <c r="AD109" s="981"/>
      <c r="AE109" s="982"/>
      <c r="AF109" s="980" t="s">
        <v>440</v>
      </c>
      <c r="AG109" s="981"/>
      <c r="AH109" s="981"/>
      <c r="AI109" s="981"/>
      <c r="AJ109" s="982"/>
      <c r="AK109" s="980" t="s">
        <v>309</v>
      </c>
      <c r="AL109" s="981"/>
      <c r="AM109" s="981"/>
      <c r="AN109" s="981"/>
      <c r="AO109" s="982"/>
      <c r="AP109" s="980" t="s">
        <v>441</v>
      </c>
      <c r="AQ109" s="981"/>
      <c r="AR109" s="981"/>
      <c r="AS109" s="981"/>
      <c r="AT109" s="983"/>
      <c r="AU109" s="1000" t="s">
        <v>438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439</v>
      </c>
      <c r="BR109" s="981"/>
      <c r="BS109" s="981"/>
      <c r="BT109" s="981"/>
      <c r="BU109" s="982"/>
      <c r="BV109" s="980" t="s">
        <v>440</v>
      </c>
      <c r="BW109" s="981"/>
      <c r="BX109" s="981"/>
      <c r="BY109" s="981"/>
      <c r="BZ109" s="982"/>
      <c r="CA109" s="980" t="s">
        <v>309</v>
      </c>
      <c r="CB109" s="981"/>
      <c r="CC109" s="981"/>
      <c r="CD109" s="981"/>
      <c r="CE109" s="982"/>
      <c r="CF109" s="1001" t="s">
        <v>441</v>
      </c>
      <c r="CG109" s="1001"/>
      <c r="CH109" s="1001"/>
      <c r="CI109" s="1001"/>
      <c r="CJ109" s="1001"/>
      <c r="CK109" s="980" t="s">
        <v>442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439</v>
      </c>
      <c r="DH109" s="981"/>
      <c r="DI109" s="981"/>
      <c r="DJ109" s="981"/>
      <c r="DK109" s="982"/>
      <c r="DL109" s="980" t="s">
        <v>440</v>
      </c>
      <c r="DM109" s="981"/>
      <c r="DN109" s="981"/>
      <c r="DO109" s="981"/>
      <c r="DP109" s="982"/>
      <c r="DQ109" s="980" t="s">
        <v>309</v>
      </c>
      <c r="DR109" s="981"/>
      <c r="DS109" s="981"/>
      <c r="DT109" s="981"/>
      <c r="DU109" s="982"/>
      <c r="DV109" s="980" t="s">
        <v>441</v>
      </c>
      <c r="DW109" s="981"/>
      <c r="DX109" s="981"/>
      <c r="DY109" s="981"/>
      <c r="DZ109" s="983"/>
    </row>
    <row r="110" spans="1:131" s="248" customFormat="1" ht="26.25" customHeight="1" x14ac:dyDescent="0.15">
      <c r="A110" s="984" t="s">
        <v>443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788899</v>
      </c>
      <c r="AB110" s="988"/>
      <c r="AC110" s="988"/>
      <c r="AD110" s="988"/>
      <c r="AE110" s="989"/>
      <c r="AF110" s="990">
        <v>779095</v>
      </c>
      <c r="AG110" s="988"/>
      <c r="AH110" s="988"/>
      <c r="AI110" s="988"/>
      <c r="AJ110" s="989"/>
      <c r="AK110" s="990">
        <v>744270</v>
      </c>
      <c r="AL110" s="988"/>
      <c r="AM110" s="988"/>
      <c r="AN110" s="988"/>
      <c r="AO110" s="989"/>
      <c r="AP110" s="991">
        <v>25.7</v>
      </c>
      <c r="AQ110" s="992"/>
      <c r="AR110" s="992"/>
      <c r="AS110" s="992"/>
      <c r="AT110" s="993"/>
      <c r="AU110" s="994" t="s">
        <v>73</v>
      </c>
      <c r="AV110" s="995"/>
      <c r="AW110" s="995"/>
      <c r="AX110" s="995"/>
      <c r="AY110" s="995"/>
      <c r="AZ110" s="1036" t="s">
        <v>444</v>
      </c>
      <c r="BA110" s="985"/>
      <c r="BB110" s="985"/>
      <c r="BC110" s="985"/>
      <c r="BD110" s="985"/>
      <c r="BE110" s="985"/>
      <c r="BF110" s="985"/>
      <c r="BG110" s="985"/>
      <c r="BH110" s="985"/>
      <c r="BI110" s="985"/>
      <c r="BJ110" s="985"/>
      <c r="BK110" s="985"/>
      <c r="BL110" s="985"/>
      <c r="BM110" s="985"/>
      <c r="BN110" s="985"/>
      <c r="BO110" s="985"/>
      <c r="BP110" s="986"/>
      <c r="BQ110" s="1022">
        <v>6657232</v>
      </c>
      <c r="BR110" s="1023"/>
      <c r="BS110" s="1023"/>
      <c r="BT110" s="1023"/>
      <c r="BU110" s="1023"/>
      <c r="BV110" s="1023">
        <v>6648495</v>
      </c>
      <c r="BW110" s="1023"/>
      <c r="BX110" s="1023"/>
      <c r="BY110" s="1023"/>
      <c r="BZ110" s="1023"/>
      <c r="CA110" s="1023">
        <v>6577332</v>
      </c>
      <c r="CB110" s="1023"/>
      <c r="CC110" s="1023"/>
      <c r="CD110" s="1023"/>
      <c r="CE110" s="1023"/>
      <c r="CF110" s="1037">
        <v>227.3</v>
      </c>
      <c r="CG110" s="1038"/>
      <c r="CH110" s="1038"/>
      <c r="CI110" s="1038"/>
      <c r="CJ110" s="1038"/>
      <c r="CK110" s="1039" t="s">
        <v>445</v>
      </c>
      <c r="CL110" s="1040"/>
      <c r="CM110" s="1019" t="s">
        <v>446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447</v>
      </c>
      <c r="DH110" s="1023"/>
      <c r="DI110" s="1023"/>
      <c r="DJ110" s="1023"/>
      <c r="DK110" s="1023"/>
      <c r="DL110" s="1023" t="s">
        <v>448</v>
      </c>
      <c r="DM110" s="1023"/>
      <c r="DN110" s="1023"/>
      <c r="DO110" s="1023"/>
      <c r="DP110" s="1023"/>
      <c r="DQ110" s="1023" t="s">
        <v>449</v>
      </c>
      <c r="DR110" s="1023"/>
      <c r="DS110" s="1023"/>
      <c r="DT110" s="1023"/>
      <c r="DU110" s="1023"/>
      <c r="DV110" s="1024" t="s">
        <v>447</v>
      </c>
      <c r="DW110" s="1024"/>
      <c r="DX110" s="1024"/>
      <c r="DY110" s="1024"/>
      <c r="DZ110" s="1025"/>
    </row>
    <row r="111" spans="1:131" s="248" customFormat="1" ht="26.25" customHeight="1" x14ac:dyDescent="0.15">
      <c r="A111" s="1026" t="s">
        <v>450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451</v>
      </c>
      <c r="AB111" s="1030"/>
      <c r="AC111" s="1030"/>
      <c r="AD111" s="1030"/>
      <c r="AE111" s="1031"/>
      <c r="AF111" s="1032" t="s">
        <v>447</v>
      </c>
      <c r="AG111" s="1030"/>
      <c r="AH111" s="1030"/>
      <c r="AI111" s="1030"/>
      <c r="AJ111" s="1031"/>
      <c r="AK111" s="1032" t="s">
        <v>449</v>
      </c>
      <c r="AL111" s="1030"/>
      <c r="AM111" s="1030"/>
      <c r="AN111" s="1030"/>
      <c r="AO111" s="1031"/>
      <c r="AP111" s="1033" t="s">
        <v>449</v>
      </c>
      <c r="AQ111" s="1034"/>
      <c r="AR111" s="1034"/>
      <c r="AS111" s="1034"/>
      <c r="AT111" s="1035"/>
      <c r="AU111" s="996"/>
      <c r="AV111" s="997"/>
      <c r="AW111" s="997"/>
      <c r="AX111" s="997"/>
      <c r="AY111" s="997"/>
      <c r="AZ111" s="1045" t="s">
        <v>452</v>
      </c>
      <c r="BA111" s="1046"/>
      <c r="BB111" s="1046"/>
      <c r="BC111" s="1046"/>
      <c r="BD111" s="1046"/>
      <c r="BE111" s="1046"/>
      <c r="BF111" s="1046"/>
      <c r="BG111" s="1046"/>
      <c r="BH111" s="1046"/>
      <c r="BI111" s="1046"/>
      <c r="BJ111" s="1046"/>
      <c r="BK111" s="1046"/>
      <c r="BL111" s="1046"/>
      <c r="BM111" s="1046"/>
      <c r="BN111" s="1046"/>
      <c r="BO111" s="1046"/>
      <c r="BP111" s="1047"/>
      <c r="BQ111" s="1015" t="s">
        <v>453</v>
      </c>
      <c r="BR111" s="1016"/>
      <c r="BS111" s="1016"/>
      <c r="BT111" s="1016"/>
      <c r="BU111" s="1016"/>
      <c r="BV111" s="1016">
        <v>1066653</v>
      </c>
      <c r="BW111" s="1016"/>
      <c r="BX111" s="1016"/>
      <c r="BY111" s="1016"/>
      <c r="BZ111" s="1016"/>
      <c r="CA111" s="1016">
        <v>819132</v>
      </c>
      <c r="CB111" s="1016"/>
      <c r="CC111" s="1016"/>
      <c r="CD111" s="1016"/>
      <c r="CE111" s="1016"/>
      <c r="CF111" s="1010">
        <v>28.3</v>
      </c>
      <c r="CG111" s="1011"/>
      <c r="CH111" s="1011"/>
      <c r="CI111" s="1011"/>
      <c r="CJ111" s="1011"/>
      <c r="CK111" s="1041"/>
      <c r="CL111" s="1042"/>
      <c r="CM111" s="1012" t="s">
        <v>454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449</v>
      </c>
      <c r="DH111" s="1016"/>
      <c r="DI111" s="1016"/>
      <c r="DJ111" s="1016"/>
      <c r="DK111" s="1016"/>
      <c r="DL111" s="1016" t="s">
        <v>451</v>
      </c>
      <c r="DM111" s="1016"/>
      <c r="DN111" s="1016"/>
      <c r="DO111" s="1016"/>
      <c r="DP111" s="1016"/>
      <c r="DQ111" s="1016" t="s">
        <v>128</v>
      </c>
      <c r="DR111" s="1016"/>
      <c r="DS111" s="1016"/>
      <c r="DT111" s="1016"/>
      <c r="DU111" s="1016"/>
      <c r="DV111" s="1017" t="s">
        <v>447</v>
      </c>
      <c r="DW111" s="1017"/>
      <c r="DX111" s="1017"/>
      <c r="DY111" s="1017"/>
      <c r="DZ111" s="1018"/>
    </row>
    <row r="112" spans="1:131" s="248" customFormat="1" ht="26.25" customHeight="1" x14ac:dyDescent="0.15">
      <c r="A112" s="1048" t="s">
        <v>455</v>
      </c>
      <c r="B112" s="1049"/>
      <c r="C112" s="1046" t="s">
        <v>456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449</v>
      </c>
      <c r="AB112" s="1055"/>
      <c r="AC112" s="1055"/>
      <c r="AD112" s="1055"/>
      <c r="AE112" s="1056"/>
      <c r="AF112" s="1057" t="s">
        <v>453</v>
      </c>
      <c r="AG112" s="1055"/>
      <c r="AH112" s="1055"/>
      <c r="AI112" s="1055"/>
      <c r="AJ112" s="1056"/>
      <c r="AK112" s="1057" t="s">
        <v>449</v>
      </c>
      <c r="AL112" s="1055"/>
      <c r="AM112" s="1055"/>
      <c r="AN112" s="1055"/>
      <c r="AO112" s="1056"/>
      <c r="AP112" s="1058" t="s">
        <v>451</v>
      </c>
      <c r="AQ112" s="1059"/>
      <c r="AR112" s="1059"/>
      <c r="AS112" s="1059"/>
      <c r="AT112" s="1060"/>
      <c r="AU112" s="996"/>
      <c r="AV112" s="997"/>
      <c r="AW112" s="997"/>
      <c r="AX112" s="997"/>
      <c r="AY112" s="997"/>
      <c r="AZ112" s="1045" t="s">
        <v>457</v>
      </c>
      <c r="BA112" s="1046"/>
      <c r="BB112" s="1046"/>
      <c r="BC112" s="1046"/>
      <c r="BD112" s="1046"/>
      <c r="BE112" s="1046"/>
      <c r="BF112" s="1046"/>
      <c r="BG112" s="1046"/>
      <c r="BH112" s="1046"/>
      <c r="BI112" s="1046"/>
      <c r="BJ112" s="1046"/>
      <c r="BK112" s="1046"/>
      <c r="BL112" s="1046"/>
      <c r="BM112" s="1046"/>
      <c r="BN112" s="1046"/>
      <c r="BO112" s="1046"/>
      <c r="BP112" s="1047"/>
      <c r="BQ112" s="1015">
        <v>3021339</v>
      </c>
      <c r="BR112" s="1016"/>
      <c r="BS112" s="1016"/>
      <c r="BT112" s="1016"/>
      <c r="BU112" s="1016"/>
      <c r="BV112" s="1016">
        <v>2501406</v>
      </c>
      <c r="BW112" s="1016"/>
      <c r="BX112" s="1016"/>
      <c r="BY112" s="1016"/>
      <c r="BZ112" s="1016"/>
      <c r="CA112" s="1016">
        <v>2581136</v>
      </c>
      <c r="CB112" s="1016"/>
      <c r="CC112" s="1016"/>
      <c r="CD112" s="1016"/>
      <c r="CE112" s="1016"/>
      <c r="CF112" s="1010">
        <v>89.2</v>
      </c>
      <c r="CG112" s="1011"/>
      <c r="CH112" s="1011"/>
      <c r="CI112" s="1011"/>
      <c r="CJ112" s="1011"/>
      <c r="CK112" s="1041"/>
      <c r="CL112" s="1042"/>
      <c r="CM112" s="1012" t="s">
        <v>458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453</v>
      </c>
      <c r="DH112" s="1016"/>
      <c r="DI112" s="1016"/>
      <c r="DJ112" s="1016"/>
      <c r="DK112" s="1016"/>
      <c r="DL112" s="1016" t="s">
        <v>449</v>
      </c>
      <c r="DM112" s="1016"/>
      <c r="DN112" s="1016"/>
      <c r="DO112" s="1016"/>
      <c r="DP112" s="1016"/>
      <c r="DQ112" s="1016" t="s">
        <v>453</v>
      </c>
      <c r="DR112" s="1016"/>
      <c r="DS112" s="1016"/>
      <c r="DT112" s="1016"/>
      <c r="DU112" s="1016"/>
      <c r="DV112" s="1017" t="s">
        <v>449</v>
      </c>
      <c r="DW112" s="1017"/>
      <c r="DX112" s="1017"/>
      <c r="DY112" s="1017"/>
      <c r="DZ112" s="1018"/>
    </row>
    <row r="113" spans="1:130" s="248" customFormat="1" ht="26.25" customHeight="1" x14ac:dyDescent="0.15">
      <c r="A113" s="1050"/>
      <c r="B113" s="1051"/>
      <c r="C113" s="1046" t="s">
        <v>459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243707</v>
      </c>
      <c r="AB113" s="1030"/>
      <c r="AC113" s="1030"/>
      <c r="AD113" s="1030"/>
      <c r="AE113" s="1031"/>
      <c r="AF113" s="1032">
        <v>272988</v>
      </c>
      <c r="AG113" s="1030"/>
      <c r="AH113" s="1030"/>
      <c r="AI113" s="1030"/>
      <c r="AJ113" s="1031"/>
      <c r="AK113" s="1032">
        <v>288770</v>
      </c>
      <c r="AL113" s="1030"/>
      <c r="AM113" s="1030"/>
      <c r="AN113" s="1030"/>
      <c r="AO113" s="1031"/>
      <c r="AP113" s="1033">
        <v>10</v>
      </c>
      <c r="AQ113" s="1034"/>
      <c r="AR113" s="1034"/>
      <c r="AS113" s="1034"/>
      <c r="AT113" s="1035"/>
      <c r="AU113" s="996"/>
      <c r="AV113" s="997"/>
      <c r="AW113" s="997"/>
      <c r="AX113" s="997"/>
      <c r="AY113" s="997"/>
      <c r="AZ113" s="1045" t="s">
        <v>460</v>
      </c>
      <c r="BA113" s="1046"/>
      <c r="BB113" s="1046"/>
      <c r="BC113" s="1046"/>
      <c r="BD113" s="1046"/>
      <c r="BE113" s="1046"/>
      <c r="BF113" s="1046"/>
      <c r="BG113" s="1046"/>
      <c r="BH113" s="1046"/>
      <c r="BI113" s="1046"/>
      <c r="BJ113" s="1046"/>
      <c r="BK113" s="1046"/>
      <c r="BL113" s="1046"/>
      <c r="BM113" s="1046"/>
      <c r="BN113" s="1046"/>
      <c r="BO113" s="1046"/>
      <c r="BP113" s="1047"/>
      <c r="BQ113" s="1015">
        <v>1071957</v>
      </c>
      <c r="BR113" s="1016"/>
      <c r="BS113" s="1016"/>
      <c r="BT113" s="1016"/>
      <c r="BU113" s="1016"/>
      <c r="BV113" s="1016">
        <v>1029304</v>
      </c>
      <c r="BW113" s="1016"/>
      <c r="BX113" s="1016"/>
      <c r="BY113" s="1016"/>
      <c r="BZ113" s="1016"/>
      <c r="CA113" s="1016">
        <v>1019406</v>
      </c>
      <c r="CB113" s="1016"/>
      <c r="CC113" s="1016"/>
      <c r="CD113" s="1016"/>
      <c r="CE113" s="1016"/>
      <c r="CF113" s="1010">
        <v>35.200000000000003</v>
      </c>
      <c r="CG113" s="1011"/>
      <c r="CH113" s="1011"/>
      <c r="CI113" s="1011"/>
      <c r="CJ113" s="1011"/>
      <c r="CK113" s="1041"/>
      <c r="CL113" s="1042"/>
      <c r="CM113" s="1012" t="s">
        <v>461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462</v>
      </c>
      <c r="DH113" s="1055"/>
      <c r="DI113" s="1055"/>
      <c r="DJ113" s="1055"/>
      <c r="DK113" s="1056"/>
      <c r="DL113" s="1057" t="s">
        <v>462</v>
      </c>
      <c r="DM113" s="1055"/>
      <c r="DN113" s="1055"/>
      <c r="DO113" s="1055"/>
      <c r="DP113" s="1056"/>
      <c r="DQ113" s="1057" t="s">
        <v>451</v>
      </c>
      <c r="DR113" s="1055"/>
      <c r="DS113" s="1055"/>
      <c r="DT113" s="1055"/>
      <c r="DU113" s="1056"/>
      <c r="DV113" s="1058" t="s">
        <v>451</v>
      </c>
      <c r="DW113" s="1059"/>
      <c r="DX113" s="1059"/>
      <c r="DY113" s="1059"/>
      <c r="DZ113" s="1060"/>
    </row>
    <row r="114" spans="1:130" s="248" customFormat="1" ht="26.25" customHeight="1" x14ac:dyDescent="0.15">
      <c r="A114" s="1050"/>
      <c r="B114" s="1051"/>
      <c r="C114" s="1046" t="s">
        <v>463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132875</v>
      </c>
      <c r="AB114" s="1055"/>
      <c r="AC114" s="1055"/>
      <c r="AD114" s="1055"/>
      <c r="AE114" s="1056"/>
      <c r="AF114" s="1057">
        <v>131728</v>
      </c>
      <c r="AG114" s="1055"/>
      <c r="AH114" s="1055"/>
      <c r="AI114" s="1055"/>
      <c r="AJ114" s="1056"/>
      <c r="AK114" s="1057">
        <v>128549</v>
      </c>
      <c r="AL114" s="1055"/>
      <c r="AM114" s="1055"/>
      <c r="AN114" s="1055"/>
      <c r="AO114" s="1056"/>
      <c r="AP114" s="1058">
        <v>4.4000000000000004</v>
      </c>
      <c r="AQ114" s="1059"/>
      <c r="AR114" s="1059"/>
      <c r="AS114" s="1059"/>
      <c r="AT114" s="1060"/>
      <c r="AU114" s="996"/>
      <c r="AV114" s="997"/>
      <c r="AW114" s="997"/>
      <c r="AX114" s="997"/>
      <c r="AY114" s="997"/>
      <c r="AZ114" s="1045" t="s">
        <v>464</v>
      </c>
      <c r="BA114" s="1046"/>
      <c r="BB114" s="1046"/>
      <c r="BC114" s="1046"/>
      <c r="BD114" s="1046"/>
      <c r="BE114" s="1046"/>
      <c r="BF114" s="1046"/>
      <c r="BG114" s="1046"/>
      <c r="BH114" s="1046"/>
      <c r="BI114" s="1046"/>
      <c r="BJ114" s="1046"/>
      <c r="BK114" s="1046"/>
      <c r="BL114" s="1046"/>
      <c r="BM114" s="1046"/>
      <c r="BN114" s="1046"/>
      <c r="BO114" s="1046"/>
      <c r="BP114" s="1047"/>
      <c r="BQ114" s="1015">
        <v>1408259</v>
      </c>
      <c r="BR114" s="1016"/>
      <c r="BS114" s="1016"/>
      <c r="BT114" s="1016"/>
      <c r="BU114" s="1016"/>
      <c r="BV114" s="1016">
        <v>1319558</v>
      </c>
      <c r="BW114" s="1016"/>
      <c r="BX114" s="1016"/>
      <c r="BY114" s="1016"/>
      <c r="BZ114" s="1016"/>
      <c r="CA114" s="1016">
        <v>1335293</v>
      </c>
      <c r="CB114" s="1016"/>
      <c r="CC114" s="1016"/>
      <c r="CD114" s="1016"/>
      <c r="CE114" s="1016"/>
      <c r="CF114" s="1010">
        <v>46.2</v>
      </c>
      <c r="CG114" s="1011"/>
      <c r="CH114" s="1011"/>
      <c r="CI114" s="1011"/>
      <c r="CJ114" s="1011"/>
      <c r="CK114" s="1041"/>
      <c r="CL114" s="1042"/>
      <c r="CM114" s="1012" t="s">
        <v>465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449</v>
      </c>
      <c r="DH114" s="1055"/>
      <c r="DI114" s="1055"/>
      <c r="DJ114" s="1055"/>
      <c r="DK114" s="1056"/>
      <c r="DL114" s="1057" t="s">
        <v>448</v>
      </c>
      <c r="DM114" s="1055"/>
      <c r="DN114" s="1055"/>
      <c r="DO114" s="1055"/>
      <c r="DP114" s="1056"/>
      <c r="DQ114" s="1057" t="s">
        <v>462</v>
      </c>
      <c r="DR114" s="1055"/>
      <c r="DS114" s="1055"/>
      <c r="DT114" s="1055"/>
      <c r="DU114" s="1056"/>
      <c r="DV114" s="1058" t="s">
        <v>453</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462</v>
      </c>
      <c r="AB115" s="1030"/>
      <c r="AC115" s="1030"/>
      <c r="AD115" s="1030"/>
      <c r="AE115" s="1031"/>
      <c r="AF115" s="1032" t="s">
        <v>447</v>
      </c>
      <c r="AG115" s="1030"/>
      <c r="AH115" s="1030"/>
      <c r="AI115" s="1030"/>
      <c r="AJ115" s="1031"/>
      <c r="AK115" s="1032" t="s">
        <v>449</v>
      </c>
      <c r="AL115" s="1030"/>
      <c r="AM115" s="1030"/>
      <c r="AN115" s="1030"/>
      <c r="AO115" s="1031"/>
      <c r="AP115" s="1033" t="s">
        <v>449</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t="s">
        <v>448</v>
      </c>
      <c r="BR115" s="1016"/>
      <c r="BS115" s="1016"/>
      <c r="BT115" s="1016"/>
      <c r="BU115" s="1016"/>
      <c r="BV115" s="1016" t="s">
        <v>447</v>
      </c>
      <c r="BW115" s="1016"/>
      <c r="BX115" s="1016"/>
      <c r="BY115" s="1016"/>
      <c r="BZ115" s="1016"/>
      <c r="CA115" s="1016" t="s">
        <v>462</v>
      </c>
      <c r="CB115" s="1016"/>
      <c r="CC115" s="1016"/>
      <c r="CD115" s="1016"/>
      <c r="CE115" s="1016"/>
      <c r="CF115" s="1010" t="s">
        <v>449</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447</v>
      </c>
      <c r="DH115" s="1055"/>
      <c r="DI115" s="1055"/>
      <c r="DJ115" s="1055"/>
      <c r="DK115" s="1056"/>
      <c r="DL115" s="1057" t="s">
        <v>453</v>
      </c>
      <c r="DM115" s="1055"/>
      <c r="DN115" s="1055"/>
      <c r="DO115" s="1055"/>
      <c r="DP115" s="1056"/>
      <c r="DQ115" s="1057" t="s">
        <v>447</v>
      </c>
      <c r="DR115" s="1055"/>
      <c r="DS115" s="1055"/>
      <c r="DT115" s="1055"/>
      <c r="DU115" s="1056"/>
      <c r="DV115" s="1058" t="s">
        <v>449</v>
      </c>
      <c r="DW115" s="1059"/>
      <c r="DX115" s="1059"/>
      <c r="DY115" s="1059"/>
      <c r="DZ115" s="1060"/>
    </row>
    <row r="116" spans="1:130" s="248" customFormat="1" ht="26.25" customHeight="1" x14ac:dyDescent="0.15">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451</v>
      </c>
      <c r="AB116" s="1055"/>
      <c r="AC116" s="1055"/>
      <c r="AD116" s="1055"/>
      <c r="AE116" s="1056"/>
      <c r="AF116" s="1057" t="s">
        <v>447</v>
      </c>
      <c r="AG116" s="1055"/>
      <c r="AH116" s="1055"/>
      <c r="AI116" s="1055"/>
      <c r="AJ116" s="1056"/>
      <c r="AK116" s="1057" t="s">
        <v>449</v>
      </c>
      <c r="AL116" s="1055"/>
      <c r="AM116" s="1055"/>
      <c r="AN116" s="1055"/>
      <c r="AO116" s="1056"/>
      <c r="AP116" s="1058" t="s">
        <v>449</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462</v>
      </c>
      <c r="BR116" s="1016"/>
      <c r="BS116" s="1016"/>
      <c r="BT116" s="1016"/>
      <c r="BU116" s="1016"/>
      <c r="BV116" s="1016" t="s">
        <v>453</v>
      </c>
      <c r="BW116" s="1016"/>
      <c r="BX116" s="1016"/>
      <c r="BY116" s="1016"/>
      <c r="BZ116" s="1016"/>
      <c r="CA116" s="1016" t="s">
        <v>453</v>
      </c>
      <c r="CB116" s="1016"/>
      <c r="CC116" s="1016"/>
      <c r="CD116" s="1016"/>
      <c r="CE116" s="1016"/>
      <c r="CF116" s="1010" t="s">
        <v>447</v>
      </c>
      <c r="CG116" s="1011"/>
      <c r="CH116" s="1011"/>
      <c r="CI116" s="1011"/>
      <c r="CJ116" s="1011"/>
      <c r="CK116" s="1041"/>
      <c r="CL116" s="1042"/>
      <c r="CM116" s="1012" t="s">
        <v>471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447</v>
      </c>
      <c r="DH116" s="1055"/>
      <c r="DI116" s="1055"/>
      <c r="DJ116" s="1055"/>
      <c r="DK116" s="1056"/>
      <c r="DL116" s="1057" t="s">
        <v>449</v>
      </c>
      <c r="DM116" s="1055"/>
      <c r="DN116" s="1055"/>
      <c r="DO116" s="1055"/>
      <c r="DP116" s="1056"/>
      <c r="DQ116" s="1057" t="s">
        <v>447</v>
      </c>
      <c r="DR116" s="1055"/>
      <c r="DS116" s="1055"/>
      <c r="DT116" s="1055"/>
      <c r="DU116" s="1056"/>
      <c r="DV116" s="1058" t="s">
        <v>449</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472</v>
      </c>
      <c r="Z117" s="982"/>
      <c r="AA117" s="1072">
        <v>1165481</v>
      </c>
      <c r="AB117" s="1073"/>
      <c r="AC117" s="1073"/>
      <c r="AD117" s="1073"/>
      <c r="AE117" s="1074"/>
      <c r="AF117" s="1075">
        <v>1183811</v>
      </c>
      <c r="AG117" s="1073"/>
      <c r="AH117" s="1073"/>
      <c r="AI117" s="1073"/>
      <c r="AJ117" s="1074"/>
      <c r="AK117" s="1075">
        <v>1161589</v>
      </c>
      <c r="AL117" s="1073"/>
      <c r="AM117" s="1073"/>
      <c r="AN117" s="1073"/>
      <c r="AO117" s="1074"/>
      <c r="AP117" s="1076"/>
      <c r="AQ117" s="1077"/>
      <c r="AR117" s="1077"/>
      <c r="AS117" s="1077"/>
      <c r="AT117" s="1078"/>
      <c r="AU117" s="996"/>
      <c r="AV117" s="997"/>
      <c r="AW117" s="997"/>
      <c r="AX117" s="997"/>
      <c r="AY117" s="997"/>
      <c r="AZ117" s="1063" t="s">
        <v>473</v>
      </c>
      <c r="BA117" s="1064"/>
      <c r="BB117" s="1064"/>
      <c r="BC117" s="1064"/>
      <c r="BD117" s="1064"/>
      <c r="BE117" s="1064"/>
      <c r="BF117" s="1064"/>
      <c r="BG117" s="1064"/>
      <c r="BH117" s="1064"/>
      <c r="BI117" s="1064"/>
      <c r="BJ117" s="1064"/>
      <c r="BK117" s="1064"/>
      <c r="BL117" s="1064"/>
      <c r="BM117" s="1064"/>
      <c r="BN117" s="1064"/>
      <c r="BO117" s="1064"/>
      <c r="BP117" s="1065"/>
      <c r="BQ117" s="1015" t="s">
        <v>451</v>
      </c>
      <c r="BR117" s="1016"/>
      <c r="BS117" s="1016"/>
      <c r="BT117" s="1016"/>
      <c r="BU117" s="1016"/>
      <c r="BV117" s="1016" t="s">
        <v>453</v>
      </c>
      <c r="BW117" s="1016"/>
      <c r="BX117" s="1016"/>
      <c r="BY117" s="1016"/>
      <c r="BZ117" s="1016"/>
      <c r="CA117" s="1016" t="s">
        <v>448</v>
      </c>
      <c r="CB117" s="1016"/>
      <c r="CC117" s="1016"/>
      <c r="CD117" s="1016"/>
      <c r="CE117" s="1016"/>
      <c r="CF117" s="1010" t="s">
        <v>448</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448</v>
      </c>
      <c r="DH117" s="1055"/>
      <c r="DI117" s="1055"/>
      <c r="DJ117" s="1055"/>
      <c r="DK117" s="1056"/>
      <c r="DL117" s="1057" t="s">
        <v>451</v>
      </c>
      <c r="DM117" s="1055"/>
      <c r="DN117" s="1055"/>
      <c r="DO117" s="1055"/>
      <c r="DP117" s="1056"/>
      <c r="DQ117" s="1057" t="s">
        <v>448</v>
      </c>
      <c r="DR117" s="1055"/>
      <c r="DS117" s="1055"/>
      <c r="DT117" s="1055"/>
      <c r="DU117" s="1056"/>
      <c r="DV117" s="1058" t="s">
        <v>448</v>
      </c>
      <c r="DW117" s="1059"/>
      <c r="DX117" s="1059"/>
      <c r="DY117" s="1059"/>
      <c r="DZ117" s="1060"/>
    </row>
    <row r="118" spans="1:130" s="248" customFormat="1" ht="26.25" customHeight="1" x14ac:dyDescent="0.15">
      <c r="A118" s="1000" t="s">
        <v>442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439</v>
      </c>
      <c r="AB118" s="981"/>
      <c r="AC118" s="981"/>
      <c r="AD118" s="981"/>
      <c r="AE118" s="982"/>
      <c r="AF118" s="980" t="s">
        <v>440</v>
      </c>
      <c r="AG118" s="981"/>
      <c r="AH118" s="981"/>
      <c r="AI118" s="981"/>
      <c r="AJ118" s="982"/>
      <c r="AK118" s="980" t="s">
        <v>309</v>
      </c>
      <c r="AL118" s="981"/>
      <c r="AM118" s="981"/>
      <c r="AN118" s="981"/>
      <c r="AO118" s="982"/>
      <c r="AP118" s="1067" t="s">
        <v>441</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448</v>
      </c>
      <c r="BR118" s="1094"/>
      <c r="BS118" s="1094"/>
      <c r="BT118" s="1094"/>
      <c r="BU118" s="1094"/>
      <c r="BV118" s="1094" t="s">
        <v>451</v>
      </c>
      <c r="BW118" s="1094"/>
      <c r="BX118" s="1094"/>
      <c r="BY118" s="1094"/>
      <c r="BZ118" s="1094"/>
      <c r="CA118" s="1094" t="s">
        <v>451</v>
      </c>
      <c r="CB118" s="1094"/>
      <c r="CC118" s="1094"/>
      <c r="CD118" s="1094"/>
      <c r="CE118" s="1094"/>
      <c r="CF118" s="1010" t="s">
        <v>448</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448</v>
      </c>
      <c r="DH118" s="1055"/>
      <c r="DI118" s="1055"/>
      <c r="DJ118" s="1055"/>
      <c r="DK118" s="1056"/>
      <c r="DL118" s="1057" t="s">
        <v>451</v>
      </c>
      <c r="DM118" s="1055"/>
      <c r="DN118" s="1055"/>
      <c r="DO118" s="1055"/>
      <c r="DP118" s="1056"/>
      <c r="DQ118" s="1057" t="s">
        <v>448</v>
      </c>
      <c r="DR118" s="1055"/>
      <c r="DS118" s="1055"/>
      <c r="DT118" s="1055"/>
      <c r="DU118" s="1056"/>
      <c r="DV118" s="1058" t="s">
        <v>448</v>
      </c>
      <c r="DW118" s="1059"/>
      <c r="DX118" s="1059"/>
      <c r="DY118" s="1059"/>
      <c r="DZ118" s="1060"/>
    </row>
    <row r="119" spans="1:130" s="248" customFormat="1" ht="26.25" customHeight="1" x14ac:dyDescent="0.15">
      <c r="A119" s="1154" t="s">
        <v>445</v>
      </c>
      <c r="B119" s="1040"/>
      <c r="C119" s="1019" t="s">
        <v>446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451</v>
      </c>
      <c r="AB119" s="988"/>
      <c r="AC119" s="988"/>
      <c r="AD119" s="988"/>
      <c r="AE119" s="989"/>
      <c r="AF119" s="990" t="s">
        <v>451</v>
      </c>
      <c r="AG119" s="988"/>
      <c r="AH119" s="988"/>
      <c r="AI119" s="988"/>
      <c r="AJ119" s="989"/>
      <c r="AK119" s="990" t="s">
        <v>451</v>
      </c>
      <c r="AL119" s="988"/>
      <c r="AM119" s="988"/>
      <c r="AN119" s="988"/>
      <c r="AO119" s="989"/>
      <c r="AP119" s="991" t="s">
        <v>448</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477</v>
      </c>
      <c r="BP119" s="1102"/>
      <c r="BQ119" s="1093">
        <v>12158787</v>
      </c>
      <c r="BR119" s="1094"/>
      <c r="BS119" s="1094"/>
      <c r="BT119" s="1094"/>
      <c r="BU119" s="1094"/>
      <c r="BV119" s="1094">
        <v>12565416</v>
      </c>
      <c r="BW119" s="1094"/>
      <c r="BX119" s="1094"/>
      <c r="BY119" s="1094"/>
      <c r="BZ119" s="1094"/>
      <c r="CA119" s="1094">
        <v>12332299</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v>1066653</v>
      </c>
      <c r="DM119" s="1080"/>
      <c r="DN119" s="1080"/>
      <c r="DO119" s="1080"/>
      <c r="DP119" s="1081"/>
      <c r="DQ119" s="1079">
        <v>819132</v>
      </c>
      <c r="DR119" s="1080"/>
      <c r="DS119" s="1080"/>
      <c r="DT119" s="1080"/>
      <c r="DU119" s="1081"/>
      <c r="DV119" s="1082">
        <v>28.3</v>
      </c>
      <c r="DW119" s="1083"/>
      <c r="DX119" s="1083"/>
      <c r="DY119" s="1083"/>
      <c r="DZ119" s="1084"/>
    </row>
    <row r="120" spans="1:130" s="248" customFormat="1" ht="26.25" customHeight="1" x14ac:dyDescent="0.15">
      <c r="A120" s="1155"/>
      <c r="B120" s="1042"/>
      <c r="C120" s="1012" t="s">
        <v>454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453</v>
      </c>
      <c r="AB120" s="1055"/>
      <c r="AC120" s="1055"/>
      <c r="AD120" s="1055"/>
      <c r="AE120" s="1056"/>
      <c r="AF120" s="1057" t="s">
        <v>453</v>
      </c>
      <c r="AG120" s="1055"/>
      <c r="AH120" s="1055"/>
      <c r="AI120" s="1055"/>
      <c r="AJ120" s="1056"/>
      <c r="AK120" s="1057" t="s">
        <v>453</v>
      </c>
      <c r="AL120" s="1055"/>
      <c r="AM120" s="1055"/>
      <c r="AN120" s="1055"/>
      <c r="AO120" s="1056"/>
      <c r="AP120" s="1058" t="s">
        <v>453</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3450614</v>
      </c>
      <c r="BR120" s="1023"/>
      <c r="BS120" s="1023"/>
      <c r="BT120" s="1023"/>
      <c r="BU120" s="1023"/>
      <c r="BV120" s="1023">
        <v>3064522</v>
      </c>
      <c r="BW120" s="1023"/>
      <c r="BX120" s="1023"/>
      <c r="BY120" s="1023"/>
      <c r="BZ120" s="1023"/>
      <c r="CA120" s="1023">
        <v>2688408</v>
      </c>
      <c r="CB120" s="1023"/>
      <c r="CC120" s="1023"/>
      <c r="CD120" s="1023"/>
      <c r="CE120" s="1023"/>
      <c r="CF120" s="1037">
        <v>92.9</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v>2095037</v>
      </c>
      <c r="DH120" s="1023"/>
      <c r="DI120" s="1023"/>
      <c r="DJ120" s="1023"/>
      <c r="DK120" s="1023"/>
      <c r="DL120" s="1023">
        <v>1606959</v>
      </c>
      <c r="DM120" s="1023"/>
      <c r="DN120" s="1023"/>
      <c r="DO120" s="1023"/>
      <c r="DP120" s="1023"/>
      <c r="DQ120" s="1023">
        <v>1797485</v>
      </c>
      <c r="DR120" s="1023"/>
      <c r="DS120" s="1023"/>
      <c r="DT120" s="1023"/>
      <c r="DU120" s="1023"/>
      <c r="DV120" s="1024">
        <v>62.1</v>
      </c>
      <c r="DW120" s="1024"/>
      <c r="DX120" s="1024"/>
      <c r="DY120" s="1024"/>
      <c r="DZ120" s="1025"/>
    </row>
    <row r="121" spans="1:130" s="248" customFormat="1" ht="26.25" customHeight="1" x14ac:dyDescent="0.15">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453</v>
      </c>
      <c r="AB121" s="1055"/>
      <c r="AC121" s="1055"/>
      <c r="AD121" s="1055"/>
      <c r="AE121" s="1056"/>
      <c r="AF121" s="1057" t="s">
        <v>128</v>
      </c>
      <c r="AG121" s="1055"/>
      <c r="AH121" s="1055"/>
      <c r="AI121" s="1055"/>
      <c r="AJ121" s="1056"/>
      <c r="AK121" s="1057" t="s">
        <v>128</v>
      </c>
      <c r="AL121" s="1055"/>
      <c r="AM121" s="1055"/>
      <c r="AN121" s="1055"/>
      <c r="AO121" s="1056"/>
      <c r="AP121" s="1058" t="s">
        <v>453</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312801</v>
      </c>
      <c r="BR121" s="1016"/>
      <c r="BS121" s="1016"/>
      <c r="BT121" s="1016"/>
      <c r="BU121" s="1016"/>
      <c r="BV121" s="1016">
        <v>240754</v>
      </c>
      <c r="BW121" s="1016"/>
      <c r="BX121" s="1016"/>
      <c r="BY121" s="1016"/>
      <c r="BZ121" s="1016"/>
      <c r="CA121" s="1016">
        <v>178092</v>
      </c>
      <c r="CB121" s="1016"/>
      <c r="CC121" s="1016"/>
      <c r="CD121" s="1016"/>
      <c r="CE121" s="1016"/>
      <c r="CF121" s="1010">
        <v>6.2</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907642</v>
      </c>
      <c r="DH121" s="1016"/>
      <c r="DI121" s="1016"/>
      <c r="DJ121" s="1016"/>
      <c r="DK121" s="1016"/>
      <c r="DL121" s="1016">
        <v>887102</v>
      </c>
      <c r="DM121" s="1016"/>
      <c r="DN121" s="1016"/>
      <c r="DO121" s="1016"/>
      <c r="DP121" s="1016"/>
      <c r="DQ121" s="1016">
        <v>898139</v>
      </c>
      <c r="DR121" s="1016"/>
      <c r="DS121" s="1016"/>
      <c r="DT121" s="1016"/>
      <c r="DU121" s="1016"/>
      <c r="DV121" s="1017">
        <v>31</v>
      </c>
      <c r="DW121" s="1017"/>
      <c r="DX121" s="1017"/>
      <c r="DY121" s="1017"/>
      <c r="DZ121" s="1018"/>
    </row>
    <row r="122" spans="1:130" s="248" customFormat="1" ht="26.25" customHeight="1" x14ac:dyDescent="0.15">
      <c r="A122" s="1155"/>
      <c r="B122" s="1042"/>
      <c r="C122" s="1012" t="s">
        <v>465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453</v>
      </c>
      <c r="AG122" s="1055"/>
      <c r="AH122" s="1055"/>
      <c r="AI122" s="1055"/>
      <c r="AJ122" s="1056"/>
      <c r="AK122" s="1057" t="s">
        <v>453</v>
      </c>
      <c r="AL122" s="1055"/>
      <c r="AM122" s="1055"/>
      <c r="AN122" s="1055"/>
      <c r="AO122" s="1056"/>
      <c r="AP122" s="1058" t="s">
        <v>453</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7446658</v>
      </c>
      <c r="BR122" s="1094"/>
      <c r="BS122" s="1094"/>
      <c r="BT122" s="1094"/>
      <c r="BU122" s="1094"/>
      <c r="BV122" s="1094">
        <v>7232830</v>
      </c>
      <c r="BW122" s="1094"/>
      <c r="BX122" s="1094"/>
      <c r="BY122" s="1094"/>
      <c r="BZ122" s="1094"/>
      <c r="CA122" s="1094">
        <v>7300082</v>
      </c>
      <c r="CB122" s="1094"/>
      <c r="CC122" s="1094"/>
      <c r="CD122" s="1094"/>
      <c r="CE122" s="1094"/>
      <c r="CF122" s="1114">
        <v>252.3</v>
      </c>
      <c r="CG122" s="1115"/>
      <c r="CH122" s="1115"/>
      <c r="CI122" s="1115"/>
      <c r="CJ122" s="1115"/>
      <c r="CK122" s="1106"/>
      <c r="CL122" s="1107"/>
      <c r="CM122" s="1107"/>
      <c r="CN122" s="1107"/>
      <c r="CO122" s="1108"/>
      <c r="CP122" s="1116" t="s">
        <v>487</v>
      </c>
      <c r="CQ122" s="1117"/>
      <c r="CR122" s="1117"/>
      <c r="CS122" s="1117"/>
      <c r="CT122" s="1117"/>
      <c r="CU122" s="1117"/>
      <c r="CV122" s="1117"/>
      <c r="CW122" s="1117"/>
      <c r="CX122" s="1117"/>
      <c r="CY122" s="1117"/>
      <c r="CZ122" s="1117"/>
      <c r="DA122" s="1117"/>
      <c r="DB122" s="1117"/>
      <c r="DC122" s="1117"/>
      <c r="DD122" s="1117"/>
      <c r="DE122" s="1117"/>
      <c r="DF122" s="1118"/>
      <c r="DG122" s="1015">
        <v>18660</v>
      </c>
      <c r="DH122" s="1016"/>
      <c r="DI122" s="1016"/>
      <c r="DJ122" s="1016"/>
      <c r="DK122" s="1016"/>
      <c r="DL122" s="1016">
        <v>7345</v>
      </c>
      <c r="DM122" s="1016"/>
      <c r="DN122" s="1016"/>
      <c r="DO122" s="1016"/>
      <c r="DP122" s="1016"/>
      <c r="DQ122" s="1016">
        <v>11451</v>
      </c>
      <c r="DR122" s="1016"/>
      <c r="DS122" s="1016"/>
      <c r="DT122" s="1016"/>
      <c r="DU122" s="1016"/>
      <c r="DV122" s="1017">
        <v>0.4</v>
      </c>
      <c r="DW122" s="1017"/>
      <c r="DX122" s="1017"/>
      <c r="DY122" s="1017"/>
      <c r="DZ122" s="1018"/>
    </row>
    <row r="123" spans="1:130" s="248" customFormat="1" ht="26.25" customHeight="1" x14ac:dyDescent="0.15">
      <c r="A123" s="1155"/>
      <c r="B123" s="1042"/>
      <c r="C123" s="1012" t="s">
        <v>471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453</v>
      </c>
      <c r="AG123" s="1055"/>
      <c r="AH123" s="1055"/>
      <c r="AI123" s="1055"/>
      <c r="AJ123" s="1056"/>
      <c r="AK123" s="1057" t="s">
        <v>453</v>
      </c>
      <c r="AL123" s="1055"/>
      <c r="AM123" s="1055"/>
      <c r="AN123" s="1055"/>
      <c r="AO123" s="1056"/>
      <c r="AP123" s="1058" t="s">
        <v>128</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488</v>
      </c>
      <c r="BP123" s="1102"/>
      <c r="BQ123" s="1161">
        <v>11210073</v>
      </c>
      <c r="BR123" s="1162"/>
      <c r="BS123" s="1162"/>
      <c r="BT123" s="1162"/>
      <c r="BU123" s="1162"/>
      <c r="BV123" s="1162">
        <v>10538106</v>
      </c>
      <c r="BW123" s="1162"/>
      <c r="BX123" s="1162"/>
      <c r="BY123" s="1162"/>
      <c r="BZ123" s="1162"/>
      <c r="CA123" s="1162">
        <v>10166582</v>
      </c>
      <c r="CB123" s="1162"/>
      <c r="CC123" s="1162"/>
      <c r="CD123" s="1162"/>
      <c r="CE123" s="1162"/>
      <c r="CF123" s="1095"/>
      <c r="CG123" s="1096"/>
      <c r="CH123" s="1096"/>
      <c r="CI123" s="1096"/>
      <c r="CJ123" s="1097"/>
      <c r="CK123" s="1106"/>
      <c r="CL123" s="1107"/>
      <c r="CM123" s="1107"/>
      <c r="CN123" s="1107"/>
      <c r="CO123" s="1108"/>
      <c r="CP123" s="1116" t="s">
        <v>489</v>
      </c>
      <c r="CQ123" s="1117"/>
      <c r="CR123" s="1117"/>
      <c r="CS123" s="1117"/>
      <c r="CT123" s="1117"/>
      <c r="CU123" s="1117"/>
      <c r="CV123" s="1117"/>
      <c r="CW123" s="1117"/>
      <c r="CX123" s="1117"/>
      <c r="CY123" s="1117"/>
      <c r="CZ123" s="1117"/>
      <c r="DA123" s="1117"/>
      <c r="DB123" s="1117"/>
      <c r="DC123" s="1117"/>
      <c r="DD123" s="1117"/>
      <c r="DE123" s="1117"/>
      <c r="DF123" s="1118"/>
      <c r="DG123" s="1054" t="s">
        <v>128</v>
      </c>
      <c r="DH123" s="1055"/>
      <c r="DI123" s="1055"/>
      <c r="DJ123" s="1055"/>
      <c r="DK123" s="1056"/>
      <c r="DL123" s="1057" t="s">
        <v>128</v>
      </c>
      <c r="DM123" s="1055"/>
      <c r="DN123" s="1055"/>
      <c r="DO123" s="1055"/>
      <c r="DP123" s="1056"/>
      <c r="DQ123" s="1057" t="s">
        <v>453</v>
      </c>
      <c r="DR123" s="1055"/>
      <c r="DS123" s="1055"/>
      <c r="DT123" s="1055"/>
      <c r="DU123" s="1056"/>
      <c r="DV123" s="1058" t="s">
        <v>128</v>
      </c>
      <c r="DW123" s="1059"/>
      <c r="DX123" s="1059"/>
      <c r="DY123" s="1059"/>
      <c r="DZ123" s="1060"/>
    </row>
    <row r="124" spans="1:130" s="248" customFormat="1" ht="26.25" customHeight="1" thickBot="1" x14ac:dyDescent="0.2">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128</v>
      </c>
      <c r="AL124" s="1055"/>
      <c r="AM124" s="1055"/>
      <c r="AN124" s="1055"/>
      <c r="AO124" s="1056"/>
      <c r="AP124" s="1058" t="s">
        <v>128</v>
      </c>
      <c r="AQ124" s="1059"/>
      <c r="AR124" s="1059"/>
      <c r="AS124" s="1059"/>
      <c r="AT124" s="1060"/>
      <c r="AU124" s="1157" t="s">
        <v>490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34.4</v>
      </c>
      <c r="BR124" s="1124"/>
      <c r="BS124" s="1124"/>
      <c r="BT124" s="1124"/>
      <c r="BU124" s="1124"/>
      <c r="BV124" s="1124">
        <v>73.3</v>
      </c>
      <c r="BW124" s="1124"/>
      <c r="BX124" s="1124"/>
      <c r="BY124" s="1124"/>
      <c r="BZ124" s="1124"/>
      <c r="CA124" s="1124">
        <v>74.8</v>
      </c>
      <c r="CB124" s="1124"/>
      <c r="CC124" s="1124"/>
      <c r="CD124" s="1124"/>
      <c r="CE124" s="1124"/>
      <c r="CF124" s="1125"/>
      <c r="CG124" s="1126"/>
      <c r="CH124" s="1126"/>
      <c r="CI124" s="1126"/>
      <c r="CJ124" s="1127"/>
      <c r="CK124" s="1109"/>
      <c r="CL124" s="1109"/>
      <c r="CM124" s="1109"/>
      <c r="CN124" s="1109"/>
      <c r="CO124" s="1110"/>
      <c r="CP124" s="1116" t="s">
        <v>491</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492</v>
      </c>
      <c r="DM124" s="1080"/>
      <c r="DN124" s="1080"/>
      <c r="DO124" s="1080"/>
      <c r="DP124" s="1081"/>
      <c r="DQ124" s="1079" t="s">
        <v>128</v>
      </c>
      <c r="DR124" s="1080"/>
      <c r="DS124" s="1080"/>
      <c r="DT124" s="1080"/>
      <c r="DU124" s="1081"/>
      <c r="DV124" s="1082" t="s">
        <v>453</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492</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493</v>
      </c>
      <c r="CL125" s="1104"/>
      <c r="CM125" s="1104"/>
      <c r="CN125" s="1104"/>
      <c r="CO125" s="1105"/>
      <c r="CP125" s="1036" t="s">
        <v>494</v>
      </c>
      <c r="CQ125" s="985"/>
      <c r="CR125" s="985"/>
      <c r="CS125" s="985"/>
      <c r="CT125" s="985"/>
      <c r="CU125" s="985"/>
      <c r="CV125" s="985"/>
      <c r="CW125" s="985"/>
      <c r="CX125" s="985"/>
      <c r="CY125" s="985"/>
      <c r="CZ125" s="985"/>
      <c r="DA125" s="985"/>
      <c r="DB125" s="985"/>
      <c r="DC125" s="985"/>
      <c r="DD125" s="985"/>
      <c r="DE125" s="985"/>
      <c r="DF125" s="986"/>
      <c r="DG125" s="1022" t="s">
        <v>492</v>
      </c>
      <c r="DH125" s="1023"/>
      <c r="DI125" s="1023"/>
      <c r="DJ125" s="1023"/>
      <c r="DK125" s="1023"/>
      <c r="DL125" s="1023" t="s">
        <v>128</v>
      </c>
      <c r="DM125" s="1023"/>
      <c r="DN125" s="1023"/>
      <c r="DO125" s="1023"/>
      <c r="DP125" s="1023"/>
      <c r="DQ125" s="1023" t="s">
        <v>492</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453</v>
      </c>
      <c r="AB126" s="1055"/>
      <c r="AC126" s="1055"/>
      <c r="AD126" s="1055"/>
      <c r="AE126" s="1056"/>
      <c r="AF126" s="1057" t="s">
        <v>453</v>
      </c>
      <c r="AG126" s="1055"/>
      <c r="AH126" s="1055"/>
      <c r="AI126" s="1055"/>
      <c r="AJ126" s="1056"/>
      <c r="AK126" s="1057" t="s">
        <v>128</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495</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453</v>
      </c>
      <c r="DR126" s="1016"/>
      <c r="DS126" s="1016"/>
      <c r="DT126" s="1016"/>
      <c r="DU126" s="1016"/>
      <c r="DV126" s="1017" t="s">
        <v>128</v>
      </c>
      <c r="DW126" s="1017"/>
      <c r="DX126" s="1017"/>
      <c r="DY126" s="1017"/>
      <c r="DZ126" s="1018"/>
    </row>
    <row r="127" spans="1:130" s="248" customFormat="1" ht="26.25" customHeight="1" x14ac:dyDescent="0.15">
      <c r="A127" s="1156"/>
      <c r="B127" s="1044"/>
      <c r="C127" s="1098" t="s">
        <v>496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128</v>
      </c>
      <c r="AB127" s="1055"/>
      <c r="AC127" s="1055"/>
      <c r="AD127" s="1055"/>
      <c r="AE127" s="1056"/>
      <c r="AF127" s="1057" t="s">
        <v>128</v>
      </c>
      <c r="AG127" s="1055"/>
      <c r="AH127" s="1055"/>
      <c r="AI127" s="1055"/>
      <c r="AJ127" s="1056"/>
      <c r="AK127" s="1057" t="s">
        <v>453</v>
      </c>
      <c r="AL127" s="1055"/>
      <c r="AM127" s="1055"/>
      <c r="AN127" s="1055"/>
      <c r="AO127" s="1056"/>
      <c r="AP127" s="1058" t="s">
        <v>128</v>
      </c>
      <c r="AQ127" s="1059"/>
      <c r="AR127" s="1059"/>
      <c r="AS127" s="1059"/>
      <c r="AT127" s="1060"/>
      <c r="AU127" s="284"/>
      <c r="AV127" s="284"/>
      <c r="AW127" s="284"/>
      <c r="AX127" s="1128" t="s">
        <v>497</v>
      </c>
      <c r="AY127" s="1129"/>
      <c r="AZ127" s="1129"/>
      <c r="BA127" s="1129"/>
      <c r="BB127" s="1129"/>
      <c r="BC127" s="1129"/>
      <c r="BD127" s="1129"/>
      <c r="BE127" s="1130"/>
      <c r="BF127" s="1131" t="s">
        <v>498</v>
      </c>
      <c r="BG127" s="1129"/>
      <c r="BH127" s="1129"/>
      <c r="BI127" s="1129"/>
      <c r="BJ127" s="1129"/>
      <c r="BK127" s="1129"/>
      <c r="BL127" s="1130"/>
      <c r="BM127" s="1131" t="s">
        <v>499</v>
      </c>
      <c r="BN127" s="1129"/>
      <c r="BO127" s="1129"/>
      <c r="BP127" s="1129"/>
      <c r="BQ127" s="1129"/>
      <c r="BR127" s="1129"/>
      <c r="BS127" s="1130"/>
      <c r="BT127" s="1131" t="s">
        <v>500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501</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
      <c r="A128" s="1139" t="s">
        <v>502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503</v>
      </c>
      <c r="X128" s="1141"/>
      <c r="Y128" s="1141"/>
      <c r="Z128" s="1142"/>
      <c r="AA128" s="1143">
        <v>53896</v>
      </c>
      <c r="AB128" s="1144"/>
      <c r="AC128" s="1144"/>
      <c r="AD128" s="1144"/>
      <c r="AE128" s="1145"/>
      <c r="AF128" s="1146">
        <v>41600</v>
      </c>
      <c r="AG128" s="1144"/>
      <c r="AH128" s="1144"/>
      <c r="AI128" s="1144"/>
      <c r="AJ128" s="1145"/>
      <c r="AK128" s="1146">
        <v>41463</v>
      </c>
      <c r="AL128" s="1144"/>
      <c r="AM128" s="1144"/>
      <c r="AN128" s="1144"/>
      <c r="AO128" s="1145"/>
      <c r="AP128" s="1147"/>
      <c r="AQ128" s="1148"/>
      <c r="AR128" s="1148"/>
      <c r="AS128" s="1148"/>
      <c r="AT128" s="1149"/>
      <c r="AU128" s="284"/>
      <c r="AV128" s="284"/>
      <c r="AW128" s="284"/>
      <c r="AX128" s="984" t="s">
        <v>504</v>
      </c>
      <c r="AY128" s="985"/>
      <c r="AZ128" s="985"/>
      <c r="BA128" s="985"/>
      <c r="BB128" s="985"/>
      <c r="BC128" s="985"/>
      <c r="BD128" s="985"/>
      <c r="BE128" s="986"/>
      <c r="BF128" s="1150" t="s">
        <v>128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505</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453</v>
      </c>
      <c r="DM128" s="1136"/>
      <c r="DN128" s="1136"/>
      <c r="DO128" s="1136"/>
      <c r="DP128" s="1136"/>
      <c r="DQ128" s="1136" t="s">
        <v>453</v>
      </c>
      <c r="DR128" s="1136"/>
      <c r="DS128" s="1136"/>
      <c r="DT128" s="1136"/>
      <c r="DU128" s="1136"/>
      <c r="DV128" s="1137" t="s">
        <v>453</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3562307</v>
      </c>
      <c r="AB129" s="1055"/>
      <c r="AC129" s="1055"/>
      <c r="AD129" s="1055"/>
      <c r="AE129" s="1056"/>
      <c r="AF129" s="1057">
        <v>3565257</v>
      </c>
      <c r="AG129" s="1055"/>
      <c r="AH129" s="1055"/>
      <c r="AI129" s="1055"/>
      <c r="AJ129" s="1056"/>
      <c r="AK129" s="1057">
        <v>3683470</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128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807496</v>
      </c>
      <c r="AB130" s="1055"/>
      <c r="AC130" s="1055"/>
      <c r="AD130" s="1055"/>
      <c r="AE130" s="1056"/>
      <c r="AF130" s="1057">
        <v>799752</v>
      </c>
      <c r="AG130" s="1055"/>
      <c r="AH130" s="1055"/>
      <c r="AI130" s="1055"/>
      <c r="AJ130" s="1056"/>
      <c r="AK130" s="1057">
        <v>790183</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11.6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2754811</v>
      </c>
      <c r="AB131" s="1080"/>
      <c r="AC131" s="1080"/>
      <c r="AD131" s="1080"/>
      <c r="AE131" s="1081"/>
      <c r="AF131" s="1079">
        <v>2765505</v>
      </c>
      <c r="AG131" s="1080"/>
      <c r="AH131" s="1080"/>
      <c r="AI131" s="1080"/>
      <c r="AJ131" s="1081"/>
      <c r="AK131" s="1079">
        <v>2893287</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v>74.8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11.038470520000001</v>
      </c>
      <c r="AB132" s="1196"/>
      <c r="AC132" s="1196"/>
      <c r="AD132" s="1196"/>
      <c r="AE132" s="1197"/>
      <c r="AF132" s="1198">
        <v>12.38323561</v>
      </c>
      <c r="AG132" s="1196"/>
      <c r="AH132" s="1196"/>
      <c r="AI132" s="1196"/>
      <c r="AJ132" s="1197"/>
      <c r="AK132" s="1198">
        <v>11.403742530000001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10.6</v>
      </c>
      <c r="AB133" s="1179"/>
      <c r="AC133" s="1179"/>
      <c r="AD133" s="1179"/>
      <c r="AE133" s="1180"/>
      <c r="AF133" s="1178">
        <v>11.1</v>
      </c>
      <c r="AG133" s="1179"/>
      <c r="AH133" s="1179"/>
      <c r="AI133" s="1179"/>
      <c r="AJ133" s="1180"/>
      <c r="AK133" s="1178">
        <v>11.6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mhpbBXK9OSBVjSphLAtsTyEk4mCV0iF0OtsGxpKmgtu9qXc9p4JMhqjoaYL4fnLVuQvDu2aOPDk9oafli0UcA==" saltValue="f+bFmlkFkLFR5wrQ56BL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deSJbI0iySxhDbPUFCdwrU5Kdfsv3HoAqoPdWn6Xj+rs8YAyJeL4Xiv8HB69maz6GwbA4/hR0nat6igFV49IQ==" saltValue="6wMg0Oi3geMrF8nNUJ+r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OcSC+08Ys/UVWZTndcveUj/dpWXjFyf3+Qb7D2iES3wsAbKH2qbLb8FjxzkoN+OhF+CLAT2LbEvHKliKHhtYQ==" saltValue="I6EOAino0e3+v9LsgsGpJ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5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893264</v>
      </c>
      <c r="AP9" s="314">
        <v>151735</v>
      </c>
      <c r="AQ9" s="315">
        <v>131552</v>
      </c>
      <c r="AR9" s="316">
        <v>15.3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150594</v>
      </c>
      <c r="AP10" s="317">
        <v>25581</v>
      </c>
      <c r="AQ10" s="318">
        <v>15222</v>
      </c>
      <c r="AR10" s="319">
        <v>68.099999999999994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v>74907</v>
      </c>
      <c r="AP11" s="317">
        <v>12724</v>
      </c>
      <c r="AQ11" s="318">
        <v>927</v>
      </c>
      <c r="AR11" s="319">
        <v>1272.5999999999999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30253</v>
      </c>
      <c r="AP13" s="317">
        <v>5139</v>
      </c>
      <c r="AQ13" s="318">
        <v>5186</v>
      </c>
      <c r="AR13" s="319">
        <v>-0.9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30431</v>
      </c>
      <c r="AP14" s="317">
        <v>5169</v>
      </c>
      <c r="AQ14" s="318">
        <v>3097</v>
      </c>
      <c r="AR14" s="319">
        <v>66.900000000000006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-64763</v>
      </c>
      <c r="AP15" s="317">
        <v>-11001</v>
      </c>
      <c r="AQ15" s="318">
        <v>-10369</v>
      </c>
      <c r="AR15" s="319">
        <v>6.1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1114686</v>
      </c>
      <c r="AP16" s="317">
        <v>189347</v>
      </c>
      <c r="AQ16" s="318">
        <v>145615</v>
      </c>
      <c r="AR16" s="319">
        <v>30</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14.1</v>
      </c>
      <c r="AP21" s="331">
        <v>13.36</v>
      </c>
      <c r="AQ21" s="332">
        <v>0.74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98.9</v>
      </c>
      <c r="AP22" s="336">
        <v>95.8</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744270</v>
      </c>
      <c r="AP32" s="345">
        <v>126426</v>
      </c>
      <c r="AQ32" s="346">
        <v>74764</v>
      </c>
      <c r="AR32" s="347">
        <v>69.099999999999994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528</v>
      </c>
      <c r="AP34" s="345" t="s">
        <v>528</v>
      </c>
      <c r="AQ34" s="346" t="s">
        <v>528</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288770</v>
      </c>
      <c r="AP35" s="345">
        <v>49052</v>
      </c>
      <c r="AQ35" s="346">
        <v>25584</v>
      </c>
      <c r="AR35" s="347">
        <v>91.7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v>128549</v>
      </c>
      <c r="AP36" s="345">
        <v>21836</v>
      </c>
      <c r="AQ36" s="346">
        <v>3670</v>
      </c>
      <c r="AR36" s="347">
        <v>495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t="s">
        <v>528</v>
      </c>
      <c r="AP37" s="345" t="s">
        <v>528</v>
      </c>
      <c r="AQ37" s="346">
        <v>420</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t="s">
        <v>528</v>
      </c>
      <c r="AP38" s="348" t="s">
        <v>528</v>
      </c>
      <c r="AQ38" s="349">
        <v>9</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v>-41463</v>
      </c>
      <c r="AP39" s="345">
        <v>-7043</v>
      </c>
      <c r="AQ39" s="346">
        <v>-2239</v>
      </c>
      <c r="AR39" s="347">
        <v>214.6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-790183</v>
      </c>
      <c r="AP40" s="345">
        <v>-134225</v>
      </c>
      <c r="AQ40" s="346">
        <v>-71783</v>
      </c>
      <c r="AR40" s="347">
        <v>87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329943</v>
      </c>
      <c r="AP41" s="345">
        <v>56046</v>
      </c>
      <c r="AQ41" s="346">
        <v>30425</v>
      </c>
      <c r="AR41" s="347">
        <v>84.2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562565</v>
      </c>
      <c r="AN51" s="367">
        <v>88621</v>
      </c>
      <c r="AO51" s="368">
        <v>-67.099999999999994</v>
      </c>
      <c r="AP51" s="369">
        <v>138651</v>
      </c>
      <c r="AQ51" s="370">
        <v>7.8</v>
      </c>
      <c r="AR51" s="371">
        <v>-74.900000000000006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261412</v>
      </c>
      <c r="AN52" s="375">
        <v>41180</v>
      </c>
      <c r="AO52" s="376">
        <v>-34.200000000000003</v>
      </c>
      <c r="AP52" s="377">
        <v>71211</v>
      </c>
      <c r="AQ52" s="378">
        <v>15.7</v>
      </c>
      <c r="AR52" s="379">
        <v>-49.9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1123602</v>
      </c>
      <c r="AN53" s="367">
        <v>180556</v>
      </c>
      <c r="AO53" s="368">
        <v>103.7</v>
      </c>
      <c r="AP53" s="369">
        <v>122882</v>
      </c>
      <c r="AQ53" s="370">
        <v>-11.4</v>
      </c>
      <c r="AR53" s="371">
        <v>115.1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408998</v>
      </c>
      <c r="AN54" s="375">
        <v>65724</v>
      </c>
      <c r="AO54" s="376">
        <v>59.6</v>
      </c>
      <c r="AP54" s="377">
        <v>65785</v>
      </c>
      <c r="AQ54" s="378">
        <v>-7.6</v>
      </c>
      <c r="AR54" s="379">
        <v>67.2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587619</v>
      </c>
      <c r="AN55" s="367">
        <v>95953</v>
      </c>
      <c r="AO55" s="368">
        <v>-46.9</v>
      </c>
      <c r="AP55" s="369">
        <v>114790</v>
      </c>
      <c r="AQ55" s="370">
        <v>-6.6</v>
      </c>
      <c r="AR55" s="371">
        <v>-40.299999999999997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176077</v>
      </c>
      <c r="AN56" s="375">
        <v>28752</v>
      </c>
      <c r="AO56" s="376">
        <v>-56.3</v>
      </c>
      <c r="AP56" s="377">
        <v>55601</v>
      </c>
      <c r="AQ56" s="378">
        <v>-15.5</v>
      </c>
      <c r="AR56" s="379">
        <v>-40.799999999999997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1062216</v>
      </c>
      <c r="AN57" s="367">
        <v>177184</v>
      </c>
      <c r="AO57" s="368">
        <v>84.7</v>
      </c>
      <c r="AP57" s="369">
        <v>126262</v>
      </c>
      <c r="AQ57" s="370">
        <v>10</v>
      </c>
      <c r="AR57" s="371">
        <v>74.7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357167</v>
      </c>
      <c r="AN58" s="375">
        <v>59577</v>
      </c>
      <c r="AO58" s="376">
        <v>107.2</v>
      </c>
      <c r="AP58" s="377">
        <v>56769</v>
      </c>
      <c r="AQ58" s="378">
        <v>2.1</v>
      </c>
      <c r="AR58" s="379">
        <v>105.1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726291</v>
      </c>
      <c r="AN59" s="367">
        <v>123372</v>
      </c>
      <c r="AO59" s="368">
        <v>-30.4</v>
      </c>
      <c r="AP59" s="369">
        <v>126525</v>
      </c>
      <c r="AQ59" s="370">
        <v>0.2</v>
      </c>
      <c r="AR59" s="371">
        <v>-30.6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469913</v>
      </c>
      <c r="AN60" s="375">
        <v>79822</v>
      </c>
      <c r="AO60" s="376">
        <v>34</v>
      </c>
      <c r="AP60" s="377">
        <v>67052</v>
      </c>
      <c r="AQ60" s="378">
        <v>18.100000000000001</v>
      </c>
      <c r="AR60" s="379">
        <v>15.9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812459</v>
      </c>
      <c r="AN61" s="382">
        <v>133137</v>
      </c>
      <c r="AO61" s="383">
        <v>8.8000000000000007</v>
      </c>
      <c r="AP61" s="384">
        <v>125822</v>
      </c>
      <c r="AQ61" s="385">
        <v>0</v>
      </c>
      <c r="AR61" s="371">
        <v>8.8000000000000007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334713</v>
      </c>
      <c r="AN62" s="375">
        <v>55011</v>
      </c>
      <c r="AO62" s="376">
        <v>22.1</v>
      </c>
      <c r="AP62" s="377">
        <v>63284</v>
      </c>
      <c r="AQ62" s="378">
        <v>2.6</v>
      </c>
      <c r="AR62" s="379">
        <v>19.5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qh8b6ttKOk8lut/qAzYXZ1cuoZqOIa8MzMT/4SRRWM61J+9DQYTgYBsqExyG4f1qYRlCJu/73A0z/Sql2QY1A==" saltValue="PhvftGTQc4maCT+ywa4lX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1" spans="125:125" ht="13.5" hidden="1" customHeight="1" x14ac:dyDescent="0.15">
      <c r="DU121" s="292"/>
    </row>
  </sheetData>
  <sheetProtection algorithmName="SHA-512" hashValue="0xIbFA4bgkgjxmAtBQ/RqDen20ftEYLqzMSm8TH81DezO2dFbkADSu18ZQadBOFZn03A4gzQcAcrNcL2VnERvw==" saltValue="KaK44cLpPc40D60xHstC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Q6rJblz5b2jhEn9eju9F/7zthuNuDAES3EmlAbrmB6cQztefSegv5R5zCcIre1epWwOehCWeAgOCnBh4bSxE9g==" saltValue="8IXNq1eILzM7sM9/ButK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74.03</v>
      </c>
      <c r="G47" s="12">
        <v>70.959999999999994</v>
      </c>
      <c r="H47" s="12">
        <v>65.19</v>
      </c>
      <c r="I47" s="12">
        <v>54.5</v>
      </c>
      <c r="J47" s="13">
        <v>43.18</v>
      </c>
    </row>
    <row r="48" spans="2:10" ht="57.75" customHeight="1" x14ac:dyDescent="0.15">
      <c r="B48" s="14"/>
      <c r="C48" s="1240" t="s">
        <v>4</v>
      </c>
      <c r="D48" s="1240"/>
      <c r="E48" s="1241"/>
      <c r="F48" s="15">
        <v>5.63</v>
      </c>
      <c r="G48" s="16">
        <v>2.12</v>
      </c>
      <c r="H48" s="16">
        <v>2.86</v>
      </c>
      <c r="I48" s="16">
        <v>4.4400000000000004</v>
      </c>
      <c r="J48" s="17">
        <v>5.28</v>
      </c>
    </row>
    <row r="49" spans="2:10" ht="57.75" customHeight="1" thickBot="1" x14ac:dyDescent="0.2">
      <c r="B49" s="18"/>
      <c r="C49" s="1242" t="s">
        <v>5</v>
      </c>
      <c r="D49" s="1242"/>
      <c r="E49" s="1243"/>
      <c r="F49" s="19" t="s">
        <v>574</v>
      </c>
      <c r="G49" s="20" t="s">
        <v>575</v>
      </c>
      <c r="H49" s="20" t="s">
        <v>576</v>
      </c>
      <c r="I49" s="20" t="s">
        <v>577</v>
      </c>
      <c r="J49" s="21" t="s">
        <v>578</v>
      </c>
    </row>
    <row r="50" spans="2:10" ht="13.5" customHeight="1" x14ac:dyDescent="0.15"/>
  </sheetData>
  <sheetProtection algorithmName="SHA-512" hashValue="rl3H5dRu/q0v65+O1XFxu0CkZqUHiD+LzRyIBUM4BnRtuCPYJtPw6Yf79jK87ldkpR9ehP6jQDWjbRLw0AHQZg==" saltValue="e7qcdwqgfSzlwQTZt/ky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2022-03-07T02:22:02Z</cp:lastPrinted>
  <dcterms:created xsi:type="dcterms:W3CDTF">2022-02-02T05:05:44Z</dcterms:created>
  <dcterms:modified xsi:type="dcterms:W3CDTF">2022-09-28T10:02:21Z</dcterms:modified>
  <cp:category/>
</cp:coreProperties>
</file>