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9　長野地域振興局\205907 飯綱町\"/>
    </mc:Choice>
  </mc:AlternateContent>
  <workbookProtection workbookAlgorithmName="SHA-512" workbookHashValue="FNc8EXNmikWFiT47GaKgDXcpNrAvv2m+GB6T/p1JGSUL+xlh/vyqO66BLQWWAeGnDxe8cIU6u+BlCM6nX1LOGA==" workbookSaltValue="RoWh3W/FKjI7MqG/IOcEdA=="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<sst xmlns="http://schemas.openxmlformats.org/spreadsheetml/2006/main" count="228" uniqueCount="114">
  <si>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</si>
  <si>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</si>
  <si>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</si>
  <si>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</si>
  <si>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</si>
  <si>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</si>
  <si>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</si>
  <si>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</si>
  <si>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</si>
  <si>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</si>
  <si>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</si>
  <si>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</si>
  <si>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</si>
  <si>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</si>
  <si>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</si>
  <si>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</si>
  <si>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</si>
  <si>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</si>
  <si>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</si>
  <si>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</si>
  <si>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</si>
  <si>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</si>
  <si>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</si>
  <si>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</si>
  <si>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</si>
  <si>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</si>
  <si>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</si>
  <si>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</si>
  <si>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</si>
  <si>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</si>
  <si>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</si>
  <si>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</si>
  <si>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</si>
  <si>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</si>
  <si>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</si>
  <si>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</si>
  <si>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</si>
  <si>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</si>
  <si>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</si>
  <si>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</si>
  <si>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</si>
  <si>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</si>
  <si>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</si>
  <si>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</si>
  <si>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</si>
  <si>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</si>
  <si>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</si>
  <si>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</si>
  <si>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</si>
  <si>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</si>
  <si>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</si>
  <si>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</si>
  <si>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</si>
  <si>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</si>
  <si>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</si>
  <si>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</si>
  <si>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</si>
  <si>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</si>
  <si>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</si>
  <si>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</si>
  <si>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</si>
  <si>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</si>
  <si>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</si>
  <si>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</si>
  <si>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</si>
  <si>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</si>
  <si>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</si>
  <si>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</si>
  <si>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</si>
  <si>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</si>
  <si>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</si>
  <si>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</si>
  <si>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</si>
  <si>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</si>
  <si>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</si>
  <si>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</si>
  <si>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</si>
  <si>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</si>
  <si>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</si>
  <si>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</si>
  <si>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</si>
  <si>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</si>
  <si>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</si>
  <si>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</si>
  <si>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</si>
  <si>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</si>
  <si>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</si>
  <si>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</si>
  <si>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</si>
  <si>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</si>
  <si>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</si>
  <si>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</si>
  <si>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</si>
  <si>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</si>
  <si>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</si>
  <si>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</si>
  <si>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</si>
  <si>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</si>
  <si>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飯綱町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</si>
  <si>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</si>
  <si>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</si>
  <si>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</si>
  <si>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</si>
  <si>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</si>
  <si>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</si>
  <si>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</si>
  <si>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</si>
  <si>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</si>
  <si>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</si>
  <si>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</si>
  <si>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</si>
  <si>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施設は、経年劣化により施設の修繕・更新費が増加傾向にあります。平成20年度に策定した「飯綱町生活排水処理区統廃合基本計画」に基づき、平成27年度には東黒川地区を特環に接続し統合しました。令和2年度には、袖之山地区・牟礼西部地区を特環に接続統合する予定で事業を進めています。
　しかしながら、想定を上回る人口減少のため、統合基本計画の見直しも必要な時期に来ています。
　また、高齢化・節水機器等の普及により料金収入の増加は見込めない状況にあるため、計画的な使用料改定を視野に入れていく必要があります。
　企業債の償還は、新たな借入がない限り令和20年度が最終償還年度となりますが、各処理区の平準化による修繕・更新には多額の費用が必要となるため、新たな企業債の借入が見込まれており、今後も経費の削減に努めます。</t>
    <rPh sb="1" eb="3">
      <t>ノウギョウ</t>
    </rPh>
    <rPh sb="3" eb="5">
      <t>シュウラク</t>
    </rPh>
    <rPh sb="5" eb="7">
      <t>ハイスイ</t>
    </rPh>
    <rPh sb="7" eb="9">
      <t>シセツ</t>
    </rPh>
    <rPh sb="11" eb="13">
      <t>ケイネン</t>
    </rPh>
    <rPh sb="13" eb="15">
      <t>レッカ</t>
    </rPh>
    <rPh sb="18" eb="20">
      <t>シセツ</t>
    </rPh>
    <rPh sb="21" eb="23">
      <t>シュウゼン</t>
    </rPh>
    <rPh sb="24" eb="26">
      <t>コウシン</t>
    </rPh>
    <rPh sb="26" eb="27">
      <t>ヒ</t>
    </rPh>
    <rPh sb="28" eb="30">
      <t>ゾウカ</t>
    </rPh>
    <rPh sb="30" eb="32">
      <t>ケイコウ</t>
    </rPh>
    <rPh sb="69" eb="70">
      <t>モト</t>
    </rPh>
    <rPh sb="73" eb="75">
      <t>ヘイセイ</t>
    </rPh>
    <rPh sb="77" eb="79">
      <t>ネンド</t>
    </rPh>
    <rPh sb="81" eb="82">
      <t>ヒガシ</t>
    </rPh>
    <rPh sb="82" eb="84">
      <t>クロカワ</t>
    </rPh>
    <rPh sb="84" eb="86">
      <t>チク</t>
    </rPh>
    <rPh sb="87" eb="89">
      <t>トッカン</t>
    </rPh>
    <rPh sb="90" eb="92">
      <t>セツゾク</t>
    </rPh>
    <rPh sb="93" eb="95">
      <t>トウゴウ</t>
    </rPh>
    <rPh sb="100" eb="102">
      <t>レイワ</t>
    </rPh>
    <rPh sb="103" eb="104">
      <t>ネン</t>
    </rPh>
    <rPh sb="104" eb="105">
      <t>ド</t>
    </rPh>
    <rPh sb="108" eb="111">
      <t>ソデノヤマ</t>
    </rPh>
    <rPh sb="111" eb="113">
      <t>チク</t>
    </rPh>
    <rPh sb="114" eb="116">
      <t>ムレ</t>
    </rPh>
    <rPh sb="116" eb="118">
      <t>セイブ</t>
    </rPh>
    <rPh sb="118" eb="120">
      <t>チク</t>
    </rPh>
    <rPh sb="121" eb="123">
      <t>トッカン</t>
    </rPh>
    <rPh sb="124" eb="126">
      <t>セツゾク</t>
    </rPh>
    <rPh sb="126" eb="128">
      <t>トウゴウ</t>
    </rPh>
    <rPh sb="130" eb="132">
      <t>ヨテイ</t>
    </rPh>
    <rPh sb="133" eb="135">
      <t>ジギョウ</t>
    </rPh>
    <rPh sb="136" eb="137">
      <t>スス</t>
    </rPh>
    <rPh sb="152" eb="154">
      <t>ソウテイ</t>
    </rPh>
    <rPh sb="155" eb="157">
      <t>ウワマワ</t>
    </rPh>
    <rPh sb="158" eb="160">
      <t>ジンコウ</t>
    </rPh>
    <rPh sb="160" eb="162">
      <t>ゲンショウ</t>
    </rPh>
    <rPh sb="166" eb="168">
      <t>トウゴウ</t>
    </rPh>
    <rPh sb="168" eb="170">
      <t>キホン</t>
    </rPh>
    <rPh sb="170" eb="172">
      <t>ケイカク</t>
    </rPh>
    <rPh sb="173" eb="175">
      <t>ミナオ</t>
    </rPh>
    <rPh sb="177" eb="179">
      <t>ヒツヨウ</t>
    </rPh>
    <rPh sb="180" eb="182">
      <t>ジキ</t>
    </rPh>
    <rPh sb="183" eb="184">
      <t>キ</t>
    </rPh>
    <rPh sb="194" eb="197">
      <t>コウレイカ</t>
    </rPh>
    <rPh sb="198" eb="200">
      <t>セッスイ</t>
    </rPh>
    <rPh sb="200" eb="202">
      <t>キキ</t>
    </rPh>
    <rPh sb="202" eb="203">
      <t>トウ</t>
    </rPh>
    <rPh sb="204" eb="206">
      <t>フキュウ</t>
    </rPh>
    <rPh sb="209" eb="211">
      <t>リョウキン</t>
    </rPh>
    <rPh sb="211" eb="213">
      <t>シュウニュウ</t>
    </rPh>
    <rPh sb="214" eb="216">
      <t>ゾウカ</t>
    </rPh>
    <rPh sb="217" eb="219">
      <t>ミコ</t>
    </rPh>
    <rPh sb="222" eb="224">
      <t>ジョウキョウ</t>
    </rPh>
    <rPh sb="230" eb="233">
      <t>ケイカクテキ</t>
    </rPh>
    <rPh sb="234" eb="237">
      <t>シヨウリョウ</t>
    </rPh>
    <rPh sb="237" eb="239">
      <t>カイテイ</t>
    </rPh>
    <rPh sb="240" eb="242">
      <t>シヤ</t>
    </rPh>
    <rPh sb="243" eb="244">
      <t>イ</t>
    </rPh>
    <rPh sb="248" eb="250">
      <t>ヒツヨウ</t>
    </rPh>
    <rPh sb="258" eb="260">
      <t>キギョウ</t>
    </rPh>
    <rPh sb="260" eb="261">
      <t>サイ</t>
    </rPh>
    <rPh sb="262" eb="264">
      <t>ショウカン</t>
    </rPh>
    <rPh sb="266" eb="267">
      <t>アラ</t>
    </rPh>
    <rPh sb="269" eb="271">
      <t>カリイレ</t>
    </rPh>
    <rPh sb="274" eb="275">
      <t>カギ</t>
    </rPh>
    <rPh sb="276" eb="278">
      <t>レイワ</t>
    </rPh>
    <rPh sb="280" eb="281">
      <t>ネン</t>
    </rPh>
    <rPh sb="281" eb="282">
      <t>ド</t>
    </rPh>
    <rPh sb="283" eb="285">
      <t>サイシュウ</t>
    </rPh>
    <rPh sb="285" eb="287">
      <t>ショウカン</t>
    </rPh>
    <rPh sb="287" eb="289">
      <t>ネンド</t>
    </rPh>
    <rPh sb="296" eb="297">
      <t>カク</t>
    </rPh>
    <rPh sb="297" eb="299">
      <t>ショリ</t>
    </rPh>
    <rPh sb="299" eb="300">
      <t>ク</t>
    </rPh>
    <rPh sb="301" eb="304">
      <t>ヘイジュンカ</t>
    </rPh>
    <rPh sb="307" eb="309">
      <t>シュウゼン</t>
    </rPh>
    <rPh sb="310" eb="312">
      <t>コウシン</t>
    </rPh>
    <rPh sb="314" eb="316">
      <t>タガク</t>
    </rPh>
    <rPh sb="317" eb="319">
      <t>ヒヨウ</t>
    </rPh>
    <rPh sb="320" eb="322">
      <t>ヒツヨウ</t>
    </rPh>
    <rPh sb="328" eb="329">
      <t>アラ</t>
    </rPh>
    <rPh sb="331" eb="333">
      <t>キギョウ</t>
    </rPh>
    <rPh sb="333" eb="334">
      <t>サイ</t>
    </rPh>
    <rPh sb="335" eb="337">
      <t>シャクニュウ</t>
    </rPh>
    <rPh sb="338" eb="340">
      <t>ミコ</t>
    </rPh>
    <rPh sb="346" eb="348">
      <t>コンゴ</t>
    </rPh>
    <rPh sb="349" eb="351">
      <t>ケイヒ</t>
    </rPh>
    <rPh sb="352" eb="354">
      <t>サクゲン</t>
    </rPh>
    <rPh sb="355" eb="356">
      <t>ツト</t>
    </rPh>
    <phoneticPr fontId="4"/>
  </si>
  <si>
    <t>　農業集落排水事業は、6地区6施設で構成されており、供用開始が平成6年度から21年度であり、20年以上を経過した施設もあります。電気・機械等耐用年数を経過した設備が多く、修繕や更新費用が増大する傾向にあります。
　平成25年度より各処理区の機能診断を行い、平成27年度には、最適化構想を策定しています。
　今後は、本構想を基本として、長寿命化を検討しながら修繕、更新等の平準化計画を作成するとともに、施設の統廃合を推進します。</t>
    <rPh sb="3" eb="5">
      <t>シュウラク</t>
    </rPh>
    <rPh sb="5" eb="7">
      <t>ハイスイ</t>
    </rPh>
    <rPh sb="7" eb="9">
      <t>ジギョウ</t>
    </rPh>
    <rPh sb="12" eb="14">
      <t>チク</t>
    </rPh>
    <rPh sb="15" eb="17">
      <t>シセツ</t>
    </rPh>
    <rPh sb="18" eb="20">
      <t>コウセイ</t>
    </rPh>
    <rPh sb="26" eb="28">
      <t>キョウヨウ</t>
    </rPh>
    <rPh sb="28" eb="30">
      <t>カイシ</t>
    </rPh>
    <rPh sb="31" eb="33">
      <t>ヘイセイ</t>
    </rPh>
    <rPh sb="34" eb="36">
      <t>ネンド</t>
    </rPh>
    <rPh sb="40" eb="42">
      <t>ネンド</t>
    </rPh>
    <rPh sb="48" eb="51">
      <t>ネンイジョウ</t>
    </rPh>
    <rPh sb="52" eb="54">
      <t>ケイカ</t>
    </rPh>
    <rPh sb="56" eb="58">
      <t>シセツ</t>
    </rPh>
    <rPh sb="64" eb="66">
      <t>デンキ</t>
    </rPh>
    <rPh sb="67" eb="69">
      <t>キカイ</t>
    </rPh>
    <rPh sb="69" eb="70">
      <t>トウ</t>
    </rPh>
    <rPh sb="70" eb="72">
      <t>タイヨウ</t>
    </rPh>
    <rPh sb="72" eb="74">
      <t>ネンスウ</t>
    </rPh>
    <rPh sb="75" eb="77">
      <t>ケイカ</t>
    </rPh>
    <rPh sb="79" eb="81">
      <t>セツビ</t>
    </rPh>
    <rPh sb="82" eb="83">
      <t>オオ</t>
    </rPh>
    <rPh sb="85" eb="87">
      <t>シュウゼン</t>
    </rPh>
    <rPh sb="88" eb="90">
      <t>コウシン</t>
    </rPh>
    <rPh sb="90" eb="92">
      <t>ヒヨウ</t>
    </rPh>
    <rPh sb="93" eb="95">
      <t>ゾウダイ</t>
    </rPh>
    <rPh sb="97" eb="99">
      <t>ケイコウ</t>
    </rPh>
    <rPh sb="107" eb="109">
      <t>ヘイセイ</t>
    </rPh>
    <rPh sb="111" eb="113">
      <t>ネンド</t>
    </rPh>
    <rPh sb="115" eb="116">
      <t>カク</t>
    </rPh>
    <rPh sb="116" eb="118">
      <t>ショリ</t>
    </rPh>
    <rPh sb="118" eb="119">
      <t>ク</t>
    </rPh>
    <rPh sb="120" eb="122">
      <t>キノウ</t>
    </rPh>
    <rPh sb="122" eb="124">
      <t>シンダン</t>
    </rPh>
    <rPh sb="125" eb="126">
      <t>オコナ</t>
    </rPh>
    <rPh sb="132" eb="134">
      <t>ネンド</t>
    </rPh>
    <rPh sb="137" eb="140">
      <t>サイテキカ</t>
    </rPh>
    <rPh sb="140" eb="142">
      <t>コウソウ</t>
    </rPh>
    <rPh sb="143" eb="145">
      <t>サクテイ</t>
    </rPh>
    <rPh sb="153" eb="155">
      <t>コンゴ</t>
    </rPh>
    <rPh sb="157" eb="158">
      <t>ホン</t>
    </rPh>
    <rPh sb="158" eb="160">
      <t>コウソウ</t>
    </rPh>
    <rPh sb="161" eb="163">
      <t>キホン</t>
    </rPh>
    <rPh sb="167" eb="171">
      <t>チョウジュミョウカ</t>
    </rPh>
    <rPh sb="172" eb="174">
      <t>ケントウ</t>
    </rPh>
    <rPh sb="178" eb="180">
      <t>シュウゼン</t>
    </rPh>
    <rPh sb="181" eb="183">
      <t>コウシン</t>
    </rPh>
    <rPh sb="183" eb="184">
      <t>トウ</t>
    </rPh>
    <rPh sb="185" eb="188">
      <t>ヘイジュンカ</t>
    </rPh>
    <rPh sb="188" eb="190">
      <t>ケイカク</t>
    </rPh>
    <rPh sb="191" eb="193">
      <t>サクセイ</t>
    </rPh>
    <rPh sb="200" eb="202">
      <t>シセツ</t>
    </rPh>
    <rPh sb="203" eb="206">
      <t>トウハイゴウ</t>
    </rPh>
    <rPh sb="207" eb="209">
      <t>スイシン</t>
    </rPh>
    <phoneticPr fontId="4"/>
  </si>
  <si>
    <t>①収益的収支比率は、100％を下回り右肩下がりの傾向にあり、単年度収支は毎年赤字で悪化していると判断できます。区域内人口の減少、区域内に6処理場と施設が多く維持管理経費が嵩むことが要因です。そのため、特環への接続、処理場の統廃合を計画し、経費の削減を図る必要があります。また、使用料の改定等の経営改善が急務です。
④企業債残高対事業規模比率は、全国・類似団体の6倍以上と高く、施設整備の企業債未償還額が多いことを示しています。施設の統廃合を推進しても多額の企業債繰上償還は困難なため、今後も高水準と見込んでいます。
⑤経費回収率は、全国・類似団体と同水準ですが、収益的収支比率が低く、使用料の改定等の経営改善が急務です。
⑥汚水処理原価は、全国・類似団体よりも高く、維持管理費が嵩むためであり、処理施設の統廃合によって経費の削減に努め、原価を下げる予定です。
⑦施設利用率は、全国・類似団体よりも低く、計画人口が過大であったこと、計画に比して人口が減少したためです。今後は処理場の統廃合により、適切な施設規模を目指します。
⑧水洗化率は、全国・類似団体よりも高水準となっていますが、未接続者は、高齢者世帯等が主であるため、ほぼ頭打ちの状況です。水洗化率向上のためには、広報による啓発及び戸別訪問による水質環境保全の理解を得ながら接続推進を実施していきます。</t>
    <rPh sb="1" eb="4">
      <t>シュウエキテキ</t>
    </rPh>
    <rPh sb="4" eb="6">
      <t>シュウシ</t>
    </rPh>
    <rPh sb="6" eb="8">
      <t>ヒリツ</t>
    </rPh>
    <rPh sb="15" eb="17">
      <t>シタマワ</t>
    </rPh>
    <rPh sb="18" eb="21">
      <t>ミギカタサ</t>
    </rPh>
    <rPh sb="24" eb="26">
      <t>ケイコウ</t>
    </rPh>
    <rPh sb="30" eb="33">
      <t>タンネンド</t>
    </rPh>
    <rPh sb="33" eb="35">
      <t>シュウシ</t>
    </rPh>
    <rPh sb="36" eb="38">
      <t>マイネン</t>
    </rPh>
    <rPh sb="38" eb="40">
      <t>アカジ</t>
    </rPh>
    <rPh sb="41" eb="43">
      <t>アッカ</t>
    </rPh>
    <rPh sb="48" eb="50">
      <t>ハンダン</t>
    </rPh>
    <rPh sb="55" eb="57">
      <t>クイキ</t>
    </rPh>
    <rPh sb="57" eb="58">
      <t>ナイ</t>
    </rPh>
    <rPh sb="58" eb="60">
      <t>ジンコウ</t>
    </rPh>
    <rPh sb="61" eb="63">
      <t>ゲンショウ</t>
    </rPh>
    <rPh sb="64" eb="66">
      <t>クイキ</t>
    </rPh>
    <rPh sb="66" eb="67">
      <t>ナイ</t>
    </rPh>
    <rPh sb="69" eb="72">
      <t>ショリジョウ</t>
    </rPh>
    <rPh sb="73" eb="75">
      <t>シセツ</t>
    </rPh>
    <rPh sb="76" eb="77">
      <t>オオ</t>
    </rPh>
    <rPh sb="78" eb="80">
      <t>イジ</t>
    </rPh>
    <rPh sb="80" eb="82">
      <t>カンリ</t>
    </rPh>
    <rPh sb="82" eb="84">
      <t>ケイヒ</t>
    </rPh>
    <rPh sb="85" eb="86">
      <t>カサ</t>
    </rPh>
    <rPh sb="90" eb="92">
      <t>ヨウイン</t>
    </rPh>
    <rPh sb="107" eb="110">
      <t>ショリジョウ</t>
    </rPh>
    <rPh sb="111" eb="114">
      <t>トウハイゴウ</t>
    </rPh>
    <rPh sb="115" eb="117">
      <t>ケイカク</t>
    </rPh>
    <rPh sb="119" eb="121">
      <t>ケイヒ</t>
    </rPh>
    <rPh sb="122" eb="124">
      <t>サクゲン</t>
    </rPh>
    <rPh sb="125" eb="126">
      <t>ハカ</t>
    </rPh>
    <rPh sb="127" eb="129">
      <t>ヒツヨウ</t>
    </rPh>
    <rPh sb="138" eb="141">
      <t>シヨウリョウ</t>
    </rPh>
    <rPh sb="142" eb="144">
      <t>カイテイ</t>
    </rPh>
    <rPh sb="144" eb="145">
      <t>トウ</t>
    </rPh>
    <rPh sb="146" eb="148">
      <t>ケイエイ</t>
    </rPh>
    <rPh sb="148" eb="150">
      <t>カイゼン</t>
    </rPh>
    <rPh sb="151" eb="153">
      <t>キュウム</t>
    </rPh>
    <rPh sb="158" eb="160">
      <t>キギョウ</t>
    </rPh>
    <rPh sb="160" eb="161">
      <t>サイ</t>
    </rPh>
    <rPh sb="161" eb="163">
      <t>ザンダカ</t>
    </rPh>
    <rPh sb="163" eb="164">
      <t>タイ</t>
    </rPh>
    <rPh sb="164" eb="166">
      <t>ジギョウ</t>
    </rPh>
    <rPh sb="166" eb="168">
      <t>キボ</t>
    </rPh>
    <rPh sb="168" eb="170">
      <t>ヒリツ</t>
    </rPh>
    <rPh sb="172" eb="174">
      <t>ゼンコク</t>
    </rPh>
    <rPh sb="175" eb="177">
      <t>ルイジ</t>
    </rPh>
    <rPh sb="177" eb="179">
      <t>ダンタイ</t>
    </rPh>
    <rPh sb="181" eb="184">
      <t>バイイジョウ</t>
    </rPh>
    <rPh sb="185" eb="186">
      <t>タカ</t>
    </rPh>
    <rPh sb="188" eb="190">
      <t>シセツ</t>
    </rPh>
    <rPh sb="190" eb="192">
      <t>セイビ</t>
    </rPh>
    <rPh sb="193" eb="195">
      <t>キギョウ</t>
    </rPh>
    <rPh sb="195" eb="196">
      <t>サイ</t>
    </rPh>
    <rPh sb="196" eb="199">
      <t>ミショウカン</t>
    </rPh>
    <rPh sb="199" eb="200">
      <t>ガク</t>
    </rPh>
    <rPh sb="201" eb="202">
      <t>オオ</t>
    </rPh>
    <rPh sb="206" eb="207">
      <t>シメ</t>
    </rPh>
    <rPh sb="213" eb="215">
      <t>シセツ</t>
    </rPh>
    <rPh sb="216" eb="219">
      <t>トウハイゴウ</t>
    </rPh>
    <rPh sb="220" eb="222">
      <t>スイシン</t>
    </rPh>
    <rPh sb="225" eb="227">
      <t>タガク</t>
    </rPh>
    <rPh sb="228" eb="230">
      <t>キギョウ</t>
    </rPh>
    <rPh sb="230" eb="231">
      <t>サイ</t>
    </rPh>
    <rPh sb="231" eb="233">
      <t>クリアゲ</t>
    </rPh>
    <rPh sb="233" eb="235">
      <t>ショウカン</t>
    </rPh>
    <rPh sb="236" eb="238">
      <t>コンナン</t>
    </rPh>
    <rPh sb="242" eb="244">
      <t>コンゴ</t>
    </rPh>
    <rPh sb="245" eb="248">
      <t>コウスイジュン</t>
    </rPh>
    <rPh sb="249" eb="251">
      <t>ミコ</t>
    </rPh>
    <rPh sb="259" eb="261">
      <t>ケイヒ</t>
    </rPh>
    <rPh sb="261" eb="263">
      <t>カイシュウ</t>
    </rPh>
    <rPh sb="263" eb="264">
      <t>リツ</t>
    </rPh>
    <rPh sb="266" eb="268">
      <t>ゼンコク</t>
    </rPh>
    <rPh sb="269" eb="271">
      <t>ルイジ</t>
    </rPh>
    <rPh sb="271" eb="273">
      <t>ダンタイ</t>
    </rPh>
    <rPh sb="463" eb="466">
      <t>スイセンカ</t>
    </rPh>
    <rPh sb="466" eb="467">
      <t>リツ</t>
    </rPh>
    <rPh sb="472" eb="476">
      <t>ルイジダンタイ</t>
    </rPh>
    <rPh sb="479" eb="482">
      <t>コウスイジュン</t>
    </rPh>
    <rPh sb="491" eb="492">
      <t>ミ</t>
    </rPh>
    <rPh sb="492" eb="494">
      <t>セツゾク</t>
    </rPh>
    <rPh sb="494" eb="495">
      <t>シャ</t>
    </rPh>
    <rPh sb="497" eb="500">
      <t>コウレイシャ</t>
    </rPh>
    <rPh sb="504" eb="505">
      <t>シュ</t>
    </rPh>
    <rPh sb="513" eb="515">
      <t>アタマウ</t>
    </rPh>
    <rPh sb="517" eb="519">
      <t>ジョウキョウ</t>
    </rPh>
    <rPh sb="522" eb="525">
      <t>スイセンカ</t>
    </rPh>
    <rPh sb="525" eb="526">
      <t>リツ</t>
    </rPh>
    <rPh sb="526" eb="528">
      <t>コウジョウ</t>
    </rPh>
    <rPh sb="534" eb="536">
      <t>コウホウ</t>
    </rPh>
    <rPh sb="539" eb="541">
      <t>ケイハツ</t>
    </rPh>
    <rPh sb="541" eb="542">
      <t>オヨ</t>
    </rPh>
    <rPh sb="543" eb="545">
      <t>コベツ</t>
    </rPh>
    <rPh sb="545" eb="547">
      <t>ホウモン</t>
    </rPh>
    <rPh sb="550" eb="552">
      <t>スイシツ</t>
    </rPh>
    <rPh sb="552" eb="554">
      <t>カンキョウ</t>
    </rPh>
    <rPh sb="554" eb="556">
      <t>ホゼン</t>
    </rPh>
    <rPh sb="557" eb="559">
      <t>リカイ</t>
    </rPh>
    <rPh sb="560" eb="561">
      <t>エ</t>
    </rPh>
    <rPh sb="564" eb="566">
      <t>セツゾク</t>
    </rPh>
    <rPh sb="566" eb="568">
      <t>スイシン</t>
    </rPh>
    <rPh sb="569" eb="571">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</si>
</sst>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61-4311-8F07-CDBAD36415E3}"/>
            </c:ext>
          </c:extLst>
        </c:ser>
        <c:dLbls>
          <c:showLegendKey val="0"/>
          <c:showVal val="0"/>
          <c:showCatName val="0"/>
          <c:showSerName val="0"/>
          <c:showPercent val="0"/>
          <c:showBubbleSize val="0"/>
        </c:dLbls>
        <c:gapWidth val="150"/>
        <c:axId val="127816216"/>
        <c:axId val="127817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4261-4311-8F07-CDBAD36415E3}"/>
            </c:ext>
          </c:extLst>
        </c:ser>
        <c:dLbls>
          <c:showLegendKey val="0"/>
          <c:showVal val="0"/>
          <c:showCatName val="0"/>
          <c:showSerName val="0"/>
          <c:showPercent val="0"/>
          <c:showBubbleSize val="0"/>
        </c:dLbls>
        <c:marker val="1"/>
        <c:smooth val="0"/>
        <c:axId val="127816216"/>
        <c:axId val="127817784"/>
      </c:lineChart>
      <c:dateAx>
        <c:axId val="127816216"/>
        <c:scaling>
          <c:orientation val="minMax"/>
        </c:scaling>
        <c:delete val="1"/>
        <c:axPos val="b"/>
        <c:numFmt formatCode="ge" sourceLinked="1"/>
        <c:majorTickMark val="none"/>
        <c:minorTickMark val="none"/>
        <c:tickLblPos val="none"/>
        <c:crossAx val="127817784"/>
        <c:crosses val="autoZero"/>
        <c:auto val="1"/>
        <c:lblOffset val="100"/>
        <c:baseTimeUnit val="years"/>
      </c:dateAx>
      <c:valAx>
        <c:axId val="12781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16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37.9</c:v>
                </c:pt>
                <c:pt idx="1">
                  <c:v>38.08</c:v>
                </c:pt>
                <c:pt idx="2">
                  <c:v>38.81</c:v>
                </c:pt>
                <c:pt idx="3">
                  <c:v>39.43</c:v>
                </c:pt>
                <c:pt idx="4">
                  <c:v>38.64</c:v>
                </c:pt>
              </c:numCache>
            </c:numRef>
          </c:val>
          <c:extLst>
            <c:ext xmlns:c16="http://schemas.microsoft.com/office/drawing/2014/chart" uri="{C3380CC4-5D6E-409C-BE32-E72D297353CC}">
              <c16:uniqueId val="{00000000-F3B8-47B2-9472-3149EBBC9298}"/>
            </c:ext>
          </c:extLst>
        </c:ser>
        <c:dLbls>
          <c:showLegendKey val="0"/>
          <c:showVal val="0"/>
          <c:showCatName val="0"/>
          <c:showSerName val="0"/>
          <c:showPercent val="0"/>
          <c:showBubbleSize val="0"/>
        </c:dLbls>
        <c:gapWidth val="150"/>
        <c:axId val="320798568"/>
        <c:axId val="32031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F3B8-47B2-9472-3149EBBC9298}"/>
            </c:ext>
          </c:extLst>
        </c:ser>
        <c:dLbls>
          <c:showLegendKey val="0"/>
          <c:showVal val="0"/>
          <c:showCatName val="0"/>
          <c:showSerName val="0"/>
          <c:showPercent val="0"/>
          <c:showBubbleSize val="0"/>
        </c:dLbls>
        <c:marker val="1"/>
        <c:smooth val="0"/>
        <c:axId val="320798568"/>
        <c:axId val="320315552"/>
      </c:lineChart>
      <c:dateAx>
        <c:axId val="320798568"/>
        <c:scaling>
          <c:orientation val="minMax"/>
        </c:scaling>
        <c:delete val="1"/>
        <c:axPos val="b"/>
        <c:numFmt formatCode="ge" sourceLinked="1"/>
        <c:majorTickMark val="none"/>
        <c:minorTickMark val="none"/>
        <c:tickLblPos val="none"/>
        <c:crossAx val="320315552"/>
        <c:crosses val="autoZero"/>
        <c:auto val="1"/>
        <c:lblOffset val="100"/>
        <c:baseTimeUnit val="years"/>
      </c:dateAx>
      <c:valAx>
        <c:axId val="32031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798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84.87</c:v>
                </c:pt>
                <c:pt idx="1">
                  <c:v>85.22</c:v>
                </c:pt>
                <c:pt idx="2">
                  <c:v>85.71</c:v>
                </c:pt>
                <c:pt idx="3">
                  <c:v>86.41</c:v>
                </c:pt>
                <c:pt idx="4">
                  <c:v>86.98</c:v>
                </c:pt>
              </c:numCache>
            </c:numRef>
          </c:val>
          <c:extLst>
            <c:ext xmlns:c16="http://schemas.microsoft.com/office/drawing/2014/chart" uri="{C3380CC4-5D6E-409C-BE32-E72D297353CC}">
              <c16:uniqueId val="{00000000-56BC-4B75-A0F3-1FF3FC936A95}"/>
            </c:ext>
          </c:extLst>
        </c:ser>
        <c:dLbls>
          <c:showLegendKey val="0"/>
          <c:showVal val="0"/>
          <c:showCatName val="0"/>
          <c:showSerName val="0"/>
          <c:showPercent val="0"/>
          <c:showBubbleSize val="0"/>
        </c:dLbls>
        <c:gapWidth val="150"/>
        <c:axId val="320311240"/>
        <c:axId val="32031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56BC-4B75-A0F3-1FF3FC936A95}"/>
            </c:ext>
          </c:extLst>
        </c:ser>
        <c:dLbls>
          <c:showLegendKey val="0"/>
          <c:showVal val="0"/>
          <c:showCatName val="0"/>
          <c:showSerName val="0"/>
          <c:showPercent val="0"/>
          <c:showBubbleSize val="0"/>
        </c:dLbls>
        <c:marker val="1"/>
        <c:smooth val="0"/>
        <c:axId val="320311240"/>
        <c:axId val="320311632"/>
      </c:lineChart>
      <c:dateAx>
        <c:axId val="320311240"/>
        <c:scaling>
          <c:orientation val="minMax"/>
        </c:scaling>
        <c:delete val="1"/>
        <c:axPos val="b"/>
        <c:numFmt formatCode="ge" sourceLinked="1"/>
        <c:majorTickMark val="none"/>
        <c:minorTickMark val="none"/>
        <c:tickLblPos val="none"/>
        <c:crossAx val="320311632"/>
        <c:crosses val="autoZero"/>
        <c:auto val="1"/>
        <c:lblOffset val="100"/>
        <c:baseTimeUnit val="years"/>
      </c:dateAx>
      <c:valAx>
        <c:axId val="32031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31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74.83</c:v>
                </c:pt>
                <c:pt idx="1">
                  <c:v>73.319999999999993</c:v>
                </c:pt>
                <c:pt idx="2">
                  <c:v>69.98</c:v>
                </c:pt>
                <c:pt idx="3">
                  <c:v>69.290000000000006</c:v>
                </c:pt>
                <c:pt idx="4">
                  <c:v>68.66</c:v>
                </c:pt>
              </c:numCache>
            </c:numRef>
          </c:val>
          <c:extLst>
            <c:ext xmlns:c16="http://schemas.microsoft.com/office/drawing/2014/chart" uri="{C3380CC4-5D6E-409C-BE32-E72D297353CC}">
              <c16:uniqueId val="{00000000-0323-486A-9286-90A64ED6A6DA}"/>
            </c:ext>
          </c:extLst>
        </c:ser>
        <c:dLbls>
          <c:showLegendKey val="0"/>
          <c:showVal val="0"/>
          <c:showCatName val="0"/>
          <c:showSerName val="0"/>
          <c:showPercent val="0"/>
          <c:showBubbleSize val="0"/>
        </c:dLbls>
        <c:gapWidth val="150"/>
        <c:axId val="320315160"/>
        <c:axId val="32031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23-486A-9286-90A64ED6A6DA}"/>
            </c:ext>
          </c:extLst>
        </c:ser>
        <c:dLbls>
          <c:showLegendKey val="0"/>
          <c:showVal val="0"/>
          <c:showCatName val="0"/>
          <c:showSerName val="0"/>
          <c:showPercent val="0"/>
          <c:showBubbleSize val="0"/>
        </c:dLbls>
        <c:marker val="1"/>
        <c:smooth val="0"/>
        <c:axId val="320315160"/>
        <c:axId val="320313200"/>
      </c:lineChart>
      <c:dateAx>
        <c:axId val="320315160"/>
        <c:scaling>
          <c:orientation val="minMax"/>
        </c:scaling>
        <c:delete val="1"/>
        <c:axPos val="b"/>
        <c:numFmt formatCode="ge" sourceLinked="1"/>
        <c:majorTickMark val="none"/>
        <c:minorTickMark val="none"/>
        <c:tickLblPos val="none"/>
        <c:crossAx val="320313200"/>
        <c:crosses val="autoZero"/>
        <c:auto val="1"/>
        <c:lblOffset val="100"/>
        <c:baseTimeUnit val="years"/>
      </c:dateAx>
      <c:valAx>
        <c:axId val="32031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31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E7-451A-B7EE-7308014AF1B8}"/>
            </c:ext>
          </c:extLst>
        </c:ser>
        <c:dLbls>
          <c:showLegendKey val="0"/>
          <c:showVal val="0"/>
          <c:showCatName val="0"/>
          <c:showSerName val="0"/>
          <c:showPercent val="0"/>
          <c:showBubbleSize val="0"/>
        </c:dLbls>
        <c:gapWidth val="150"/>
        <c:axId val="320312808"/>
        <c:axId val="320317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E7-451A-B7EE-7308014AF1B8}"/>
            </c:ext>
          </c:extLst>
        </c:ser>
        <c:dLbls>
          <c:showLegendKey val="0"/>
          <c:showVal val="0"/>
          <c:showCatName val="0"/>
          <c:showSerName val="0"/>
          <c:showPercent val="0"/>
          <c:showBubbleSize val="0"/>
        </c:dLbls>
        <c:marker val="1"/>
        <c:smooth val="0"/>
        <c:axId val="320312808"/>
        <c:axId val="320317512"/>
      </c:lineChart>
      <c:dateAx>
        <c:axId val="320312808"/>
        <c:scaling>
          <c:orientation val="minMax"/>
        </c:scaling>
        <c:delete val="1"/>
        <c:axPos val="b"/>
        <c:numFmt formatCode="ge" sourceLinked="1"/>
        <c:majorTickMark val="none"/>
        <c:minorTickMark val="none"/>
        <c:tickLblPos val="none"/>
        <c:crossAx val="320317512"/>
        <c:crosses val="autoZero"/>
        <c:auto val="1"/>
        <c:lblOffset val="100"/>
        <c:baseTimeUnit val="years"/>
      </c:dateAx>
      <c:valAx>
        <c:axId val="320317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31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D0-467F-AD1E-62D57B45E2AD}"/>
            </c:ext>
          </c:extLst>
        </c:ser>
        <c:dLbls>
          <c:showLegendKey val="0"/>
          <c:showVal val="0"/>
          <c:showCatName val="0"/>
          <c:showSerName val="0"/>
          <c:showPercent val="0"/>
          <c:showBubbleSize val="0"/>
        </c:dLbls>
        <c:gapWidth val="150"/>
        <c:axId val="320316728"/>
        <c:axId val="320313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D0-467F-AD1E-62D57B45E2AD}"/>
            </c:ext>
          </c:extLst>
        </c:ser>
        <c:dLbls>
          <c:showLegendKey val="0"/>
          <c:showVal val="0"/>
          <c:showCatName val="0"/>
          <c:showSerName val="0"/>
          <c:showPercent val="0"/>
          <c:showBubbleSize val="0"/>
        </c:dLbls>
        <c:marker val="1"/>
        <c:smooth val="0"/>
        <c:axId val="320316728"/>
        <c:axId val="320313592"/>
      </c:lineChart>
      <c:dateAx>
        <c:axId val="320316728"/>
        <c:scaling>
          <c:orientation val="minMax"/>
        </c:scaling>
        <c:delete val="1"/>
        <c:axPos val="b"/>
        <c:numFmt formatCode="ge" sourceLinked="1"/>
        <c:majorTickMark val="none"/>
        <c:minorTickMark val="none"/>
        <c:tickLblPos val="none"/>
        <c:crossAx val="320313592"/>
        <c:crosses val="autoZero"/>
        <c:auto val="1"/>
        <c:lblOffset val="100"/>
        <c:baseTimeUnit val="years"/>
      </c:dateAx>
      <c:valAx>
        <c:axId val="32031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31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24-4ECE-9C76-3920690A0ED9}"/>
            </c:ext>
          </c:extLst>
        </c:ser>
        <c:dLbls>
          <c:showLegendKey val="0"/>
          <c:showVal val="0"/>
          <c:showCatName val="0"/>
          <c:showSerName val="0"/>
          <c:showPercent val="0"/>
          <c:showBubbleSize val="0"/>
        </c:dLbls>
        <c:gapWidth val="150"/>
        <c:axId val="320312024"/>
        <c:axId val="32079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24-4ECE-9C76-3920690A0ED9}"/>
            </c:ext>
          </c:extLst>
        </c:ser>
        <c:dLbls>
          <c:showLegendKey val="0"/>
          <c:showVal val="0"/>
          <c:showCatName val="0"/>
          <c:showSerName val="0"/>
          <c:showPercent val="0"/>
          <c:showBubbleSize val="0"/>
        </c:dLbls>
        <c:marker val="1"/>
        <c:smooth val="0"/>
        <c:axId val="320312024"/>
        <c:axId val="320798960"/>
      </c:lineChart>
      <c:dateAx>
        <c:axId val="320312024"/>
        <c:scaling>
          <c:orientation val="minMax"/>
        </c:scaling>
        <c:delete val="1"/>
        <c:axPos val="b"/>
        <c:numFmt formatCode="ge" sourceLinked="1"/>
        <c:majorTickMark val="none"/>
        <c:minorTickMark val="none"/>
        <c:tickLblPos val="none"/>
        <c:crossAx val="320798960"/>
        <c:crosses val="autoZero"/>
        <c:auto val="1"/>
        <c:lblOffset val="100"/>
        <c:baseTimeUnit val="years"/>
      </c:dateAx>
      <c:valAx>
        <c:axId val="32079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31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D0-47E3-B487-4D64C90576A0}"/>
            </c:ext>
          </c:extLst>
        </c:ser>
        <c:dLbls>
          <c:showLegendKey val="0"/>
          <c:showVal val="0"/>
          <c:showCatName val="0"/>
          <c:showSerName val="0"/>
          <c:showPercent val="0"/>
          <c:showBubbleSize val="0"/>
        </c:dLbls>
        <c:gapWidth val="150"/>
        <c:axId val="320800136"/>
        <c:axId val="32080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D0-47E3-B487-4D64C90576A0}"/>
            </c:ext>
          </c:extLst>
        </c:ser>
        <c:dLbls>
          <c:showLegendKey val="0"/>
          <c:showVal val="0"/>
          <c:showCatName val="0"/>
          <c:showSerName val="0"/>
          <c:showPercent val="0"/>
          <c:showBubbleSize val="0"/>
        </c:dLbls>
        <c:marker val="1"/>
        <c:smooth val="0"/>
        <c:axId val="320800136"/>
        <c:axId val="320801312"/>
      </c:lineChart>
      <c:dateAx>
        <c:axId val="320800136"/>
        <c:scaling>
          <c:orientation val="minMax"/>
        </c:scaling>
        <c:delete val="1"/>
        <c:axPos val="b"/>
        <c:numFmt formatCode="ge" sourceLinked="1"/>
        <c:majorTickMark val="none"/>
        <c:minorTickMark val="none"/>
        <c:tickLblPos val="none"/>
        <c:crossAx val="320801312"/>
        <c:crosses val="autoZero"/>
        <c:auto val="1"/>
        <c:lblOffset val="100"/>
        <c:baseTimeUnit val="years"/>
      </c:dateAx>
      <c:valAx>
        <c:axId val="32080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80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5880.52</c:v>
                </c:pt>
                <c:pt idx="3" formatCode="#,##0.00;&quot;△&quot;#,##0.00;&quot;-&quot;">
                  <c:v>5624.55</c:v>
                </c:pt>
                <c:pt idx="4" formatCode="#,##0.00;&quot;△&quot;#,##0.00;&quot;-&quot;">
                  <c:v>5139.8500000000004</c:v>
                </c:pt>
              </c:numCache>
            </c:numRef>
          </c:val>
          <c:extLst>
            <c:ext xmlns:c16="http://schemas.microsoft.com/office/drawing/2014/chart" uri="{C3380CC4-5D6E-409C-BE32-E72D297353CC}">
              <c16:uniqueId val="{00000000-B59C-4852-B369-613A0A058EC7}"/>
            </c:ext>
          </c:extLst>
        </c:ser>
        <c:dLbls>
          <c:showLegendKey val="0"/>
          <c:showVal val="0"/>
          <c:showCatName val="0"/>
          <c:showSerName val="0"/>
          <c:showPercent val="0"/>
          <c:showBubbleSize val="0"/>
        </c:dLbls>
        <c:gapWidth val="150"/>
        <c:axId val="320802096"/>
        <c:axId val="320799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B59C-4852-B369-613A0A058EC7}"/>
            </c:ext>
          </c:extLst>
        </c:ser>
        <c:dLbls>
          <c:showLegendKey val="0"/>
          <c:showVal val="0"/>
          <c:showCatName val="0"/>
          <c:showSerName val="0"/>
          <c:showPercent val="0"/>
          <c:showBubbleSize val="0"/>
        </c:dLbls>
        <c:marker val="1"/>
        <c:smooth val="0"/>
        <c:axId val="320802096"/>
        <c:axId val="320799352"/>
      </c:lineChart>
      <c:dateAx>
        <c:axId val="320802096"/>
        <c:scaling>
          <c:orientation val="minMax"/>
        </c:scaling>
        <c:delete val="1"/>
        <c:axPos val="b"/>
        <c:numFmt formatCode="ge" sourceLinked="1"/>
        <c:majorTickMark val="none"/>
        <c:minorTickMark val="none"/>
        <c:tickLblPos val="none"/>
        <c:crossAx val="320799352"/>
        <c:crosses val="autoZero"/>
        <c:auto val="1"/>
        <c:lblOffset val="100"/>
        <c:baseTimeUnit val="years"/>
      </c:dateAx>
      <c:valAx>
        <c:axId val="320799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80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57.63</c:v>
                </c:pt>
                <c:pt idx="1">
                  <c:v>57.75</c:v>
                </c:pt>
                <c:pt idx="2">
                  <c:v>77.83</c:v>
                </c:pt>
                <c:pt idx="3">
                  <c:v>63.97</c:v>
                </c:pt>
                <c:pt idx="4">
                  <c:v>74.3</c:v>
                </c:pt>
              </c:numCache>
            </c:numRef>
          </c:val>
          <c:extLst>
            <c:ext xmlns:c16="http://schemas.microsoft.com/office/drawing/2014/chart" uri="{C3380CC4-5D6E-409C-BE32-E72D297353CC}">
              <c16:uniqueId val="{00000000-4BA4-43B0-A4B7-6FED9018F215}"/>
            </c:ext>
          </c:extLst>
        </c:ser>
        <c:dLbls>
          <c:showLegendKey val="0"/>
          <c:showVal val="0"/>
          <c:showCatName val="0"/>
          <c:showSerName val="0"/>
          <c:showPercent val="0"/>
          <c:showBubbleSize val="0"/>
        </c:dLbls>
        <c:gapWidth val="150"/>
        <c:axId val="320799744"/>
        <c:axId val="32079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4BA4-43B0-A4B7-6FED9018F215}"/>
            </c:ext>
          </c:extLst>
        </c:ser>
        <c:dLbls>
          <c:showLegendKey val="0"/>
          <c:showVal val="0"/>
          <c:showCatName val="0"/>
          <c:showSerName val="0"/>
          <c:showPercent val="0"/>
          <c:showBubbleSize val="0"/>
        </c:dLbls>
        <c:marker val="1"/>
        <c:smooth val="0"/>
        <c:axId val="320799744"/>
        <c:axId val="320795040"/>
      </c:lineChart>
      <c:dateAx>
        <c:axId val="320799744"/>
        <c:scaling>
          <c:orientation val="minMax"/>
        </c:scaling>
        <c:delete val="1"/>
        <c:axPos val="b"/>
        <c:numFmt formatCode="ge" sourceLinked="1"/>
        <c:majorTickMark val="none"/>
        <c:minorTickMark val="none"/>
        <c:tickLblPos val="none"/>
        <c:crossAx val="320795040"/>
        <c:crosses val="autoZero"/>
        <c:auto val="1"/>
        <c:lblOffset val="100"/>
        <c:baseTimeUnit val="years"/>
      </c:dateAx>
      <c:valAx>
        <c:axId val="32079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79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344.83</c:v>
                </c:pt>
                <c:pt idx="1">
                  <c:v>350.57</c:v>
                </c:pt>
                <c:pt idx="2">
                  <c:v>267.26</c:v>
                </c:pt>
                <c:pt idx="3">
                  <c:v>319.35000000000002</c:v>
                </c:pt>
                <c:pt idx="4">
                  <c:v>275.49</c:v>
                </c:pt>
              </c:numCache>
            </c:numRef>
          </c:val>
          <c:extLst>
            <c:ext xmlns:c16="http://schemas.microsoft.com/office/drawing/2014/chart" uri="{C3380CC4-5D6E-409C-BE32-E72D297353CC}">
              <c16:uniqueId val="{00000000-FF2F-4BA7-8089-C0AEB7C09BCA}"/>
            </c:ext>
          </c:extLst>
        </c:ser>
        <c:dLbls>
          <c:showLegendKey val="0"/>
          <c:showVal val="0"/>
          <c:showCatName val="0"/>
          <c:showSerName val="0"/>
          <c:showPercent val="0"/>
          <c:showBubbleSize val="0"/>
        </c:dLbls>
        <c:gapWidth val="150"/>
        <c:axId val="320796608"/>
        <c:axId val="320797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FF2F-4BA7-8089-C0AEB7C09BCA}"/>
            </c:ext>
          </c:extLst>
        </c:ser>
        <c:dLbls>
          <c:showLegendKey val="0"/>
          <c:showVal val="0"/>
          <c:showCatName val="0"/>
          <c:showSerName val="0"/>
          <c:showPercent val="0"/>
          <c:showBubbleSize val="0"/>
        </c:dLbls>
        <c:marker val="1"/>
        <c:smooth val="0"/>
        <c:axId val="320796608"/>
        <c:axId val="320797000"/>
      </c:lineChart>
      <c:dateAx>
        <c:axId val="320796608"/>
        <c:scaling>
          <c:orientation val="minMax"/>
        </c:scaling>
        <c:delete val="1"/>
        <c:axPos val="b"/>
        <c:numFmt formatCode="ge" sourceLinked="1"/>
        <c:majorTickMark val="none"/>
        <c:minorTickMark val="none"/>
        <c:tickLblPos val="none"/>
        <c:crossAx val="320797000"/>
        <c:crosses val="autoZero"/>
        <c:auto val="1"/>
        <c:lblOffset val="100"/>
        <c:baseTimeUnit val="years"/>
      </c:dateAx>
      <c:valAx>
        <c:axId val="32079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79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CG53" sqref="CG5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飯綱町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11179</v>
      </c>
      <c r="AM8" s="50"/>
      <c r="AN8" s="50"/>
      <c r="AO8" s="50"/>
      <c r="AP8" s="50"/>
      <c r="AQ8" s="50"/>
      <c r="AR8" s="50"/>
      <c r="AS8" s="50"/>
      <c r="AT8" s="45">
        <f>データ!T6</f>
        <v>75</v>
      </c>
      <c r="AU8" s="45"/>
      <c r="AV8" s="45"/>
      <c r="AW8" s="45"/>
      <c r="AX8" s="45"/>
      <c r="AY8" s="45"/>
      <c r="AZ8" s="45"/>
      <c r="BA8" s="45"/>
      <c r="BB8" s="45">
        <f>データ!U6</f>
        <v>149.05000000000001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34.700000000000003</v>
      </c>
      <c r="Q10" s="45"/>
      <c r="R10" s="45"/>
      <c r="S10" s="45"/>
      <c r="T10" s="45"/>
      <c r="U10" s="45"/>
      <c r="V10" s="45"/>
      <c r="W10" s="45">
        <f>データ!Q6</f>
        <v>97.77</v>
      </c>
      <c r="X10" s="45"/>
      <c r="Y10" s="45"/>
      <c r="Z10" s="45"/>
      <c r="AA10" s="45"/>
      <c r="AB10" s="45"/>
      <c r="AC10" s="45"/>
      <c r="AD10" s="50">
        <f>データ!R6</f>
        <v>3996</v>
      </c>
      <c r="AE10" s="50"/>
      <c r="AF10" s="50"/>
      <c r="AG10" s="50"/>
      <c r="AH10" s="50"/>
      <c r="AI10" s="50"/>
      <c r="AJ10" s="50"/>
      <c r="AK10" s="2"/>
      <c r="AL10" s="50">
        <f>データ!V6</f>
        <v>3857</v>
      </c>
      <c r="AM10" s="50"/>
      <c r="AN10" s="50"/>
      <c r="AO10" s="50"/>
      <c r="AP10" s="50"/>
      <c r="AQ10" s="50"/>
      <c r="AR10" s="50"/>
      <c r="AS10" s="50"/>
      <c r="AT10" s="45">
        <f>データ!W6</f>
        <v>1.81</v>
      </c>
      <c r="AU10" s="45"/>
      <c r="AV10" s="45"/>
      <c r="AW10" s="45"/>
      <c r="AX10" s="45"/>
      <c r="AY10" s="45"/>
      <c r="AZ10" s="45"/>
      <c r="BA10" s="45"/>
      <c r="BB10" s="45">
        <f>データ!X6</f>
        <v>2130.94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44</v>
      </c>
      <c r="O86" s="26" t="str">
        <f>データ!EO6</f>
        <v>【0.02】</v>
      </c>
    </row>
  </sheetData>
  <sheetProtection algorithmName="SHA-512" hashValue="bScAhLfHk0brc97UHTOYCN52Au0gAtbHxV2PVOfPnusbEAk9cPATvbee1L8huVlpyXUH7fPBWV369CcSpgpfQg==" saltValue="e8k2nUg6qI2TVnNoLkxDk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205907</v>
      </c>
      <c r="D6" s="33">
        <f t="shared" si="3"/>
        <v>47</v>
      </c>
      <c r="E6" s="33">
        <f t="shared" si="3"/>
        <v>17</v>
      </c>
      <c r="F6" s="33">
        <f t="shared" si="3"/>
        <v>5</v>
      </c>
      <c r="G6" s="33">
        <f t="shared" si="3"/>
        <v>0</v>
      </c>
      <c r="H6" s="33" t="str">
        <f t="shared" si="3"/>
        <v>長野県　飯綱町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34.700000000000003</v>
      </c>
      <c r="Q6" s="34">
        <f t="shared" si="3"/>
        <v>97.77</v>
      </c>
      <c r="R6" s="34">
        <f t="shared" si="3"/>
        <v>3996</v>
      </c>
      <c r="S6" s="34">
        <f t="shared" si="3"/>
        <v>11179</v>
      </c>
      <c r="T6" s="34">
        <f t="shared" si="3"/>
        <v>75</v>
      </c>
      <c r="U6" s="34">
        <f t="shared" si="3"/>
        <v>149.05000000000001</v>
      </c>
      <c r="V6" s="34">
        <f t="shared" si="3"/>
        <v>3857</v>
      </c>
      <c r="W6" s="34">
        <f t="shared" si="3"/>
        <v>1.81</v>
      </c>
      <c r="X6" s="34">
        <f t="shared" si="3"/>
        <v>2130.94</v>
      </c>
      <c r="Y6" s="35">
        <f>IF(Y7="",NA(),Y7)</f>
        <v>74.83</v>
      </c>
      <c r="Z6" s="35">
        <f t="shared" ref="Z6:AH6" si="4">IF(Z7="",NA(),Z7)</f>
        <v>73.319999999999993</v>
      </c>
      <c r="AA6" s="35">
        <f t="shared" si="4"/>
        <v>69.98</v>
      </c>
      <c r="AB6" s="35">
        <f t="shared" si="4"/>
        <v>69.290000000000006</v>
      </c>
      <c r="AC6" s="35">
        <f t="shared" si="4"/>
        <v>68.66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5880.52</v>
      </c>
      <c r="BI6" s="35">
        <f t="shared" si="7"/>
        <v>5624.55</v>
      </c>
      <c r="BJ6" s="35">
        <f t="shared" si="7"/>
        <v>5139.8500000000004</v>
      </c>
      <c r="BK6" s="35">
        <f t="shared" si="7"/>
        <v>1044.8</v>
      </c>
      <c r="BL6" s="35">
        <f t="shared" si="7"/>
        <v>1081.8</v>
      </c>
      <c r="BM6" s="35">
        <f t="shared" si="7"/>
        <v>974.93</v>
      </c>
      <c r="BN6" s="35">
        <f t="shared" si="7"/>
        <v>855.8</v>
      </c>
      <c r="BO6" s="35">
        <f t="shared" si="7"/>
        <v>789.46</v>
      </c>
      <c r="BP6" s="34" t="str">
        <f>IF(BP7="","",IF(BP7="-","【-】","【"&amp;SUBSTITUTE(TEXT(BP7,"#,##0.00"),"-","△")&amp;"】"))</f>
        <v>【747.76】</v>
      </c>
      <c r="BQ6" s="35">
        <f>IF(BQ7="",NA(),BQ7)</f>
        <v>57.63</v>
      </c>
      <c r="BR6" s="35">
        <f t="shared" ref="BR6:BZ6" si="8">IF(BR7="",NA(),BR7)</f>
        <v>57.75</v>
      </c>
      <c r="BS6" s="35">
        <f t="shared" si="8"/>
        <v>77.83</v>
      </c>
      <c r="BT6" s="35">
        <f t="shared" si="8"/>
        <v>63.97</v>
      </c>
      <c r="BU6" s="35">
        <f t="shared" si="8"/>
        <v>74.3</v>
      </c>
      <c r="BV6" s="35">
        <f t="shared" si="8"/>
        <v>50.82</v>
      </c>
      <c r="BW6" s="35">
        <f t="shared" si="8"/>
        <v>52.19</v>
      </c>
      <c r="BX6" s="35">
        <f t="shared" si="8"/>
        <v>55.32</v>
      </c>
      <c r="BY6" s="35">
        <f t="shared" si="8"/>
        <v>59.8</v>
      </c>
      <c r="BZ6" s="35">
        <f t="shared" si="8"/>
        <v>57.77</v>
      </c>
      <c r="CA6" s="34" t="str">
        <f>IF(CA7="","",IF(CA7="-","【-】","【"&amp;SUBSTITUTE(TEXT(CA7,"#,##0.00"),"-","△")&amp;"】"))</f>
        <v>【59.51】</v>
      </c>
      <c r="CB6" s="35">
        <f>IF(CB7="",NA(),CB7)</f>
        <v>344.83</v>
      </c>
      <c r="CC6" s="35">
        <f t="shared" ref="CC6:CK6" si="9">IF(CC7="",NA(),CC7)</f>
        <v>350.57</v>
      </c>
      <c r="CD6" s="35">
        <f t="shared" si="9"/>
        <v>267.26</v>
      </c>
      <c r="CE6" s="35">
        <f t="shared" si="9"/>
        <v>319.35000000000002</v>
      </c>
      <c r="CF6" s="35">
        <f t="shared" si="9"/>
        <v>275.49</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37.9</v>
      </c>
      <c r="CN6" s="35">
        <f t="shared" ref="CN6:CV6" si="10">IF(CN7="",NA(),CN7)</f>
        <v>38.08</v>
      </c>
      <c r="CO6" s="35">
        <f t="shared" si="10"/>
        <v>38.81</v>
      </c>
      <c r="CP6" s="35">
        <f t="shared" si="10"/>
        <v>39.43</v>
      </c>
      <c r="CQ6" s="35">
        <f t="shared" si="10"/>
        <v>38.64</v>
      </c>
      <c r="CR6" s="35">
        <f t="shared" si="10"/>
        <v>53.24</v>
      </c>
      <c r="CS6" s="35">
        <f t="shared" si="10"/>
        <v>52.31</v>
      </c>
      <c r="CT6" s="35">
        <f t="shared" si="10"/>
        <v>60.65</v>
      </c>
      <c r="CU6" s="35">
        <f t="shared" si="10"/>
        <v>51.75</v>
      </c>
      <c r="CV6" s="35">
        <f t="shared" si="10"/>
        <v>50.68</v>
      </c>
      <c r="CW6" s="34" t="str">
        <f>IF(CW7="","",IF(CW7="-","【-】","【"&amp;SUBSTITUTE(TEXT(CW7,"#,##0.00"),"-","△")&amp;"】"))</f>
        <v>【52.23】</v>
      </c>
      <c r="CX6" s="35">
        <f>IF(CX7="",NA(),CX7)</f>
        <v>84.87</v>
      </c>
      <c r="CY6" s="35">
        <f t="shared" ref="CY6:DG6" si="11">IF(CY7="",NA(),CY7)</f>
        <v>85.22</v>
      </c>
      <c r="CZ6" s="35">
        <f t="shared" si="11"/>
        <v>85.71</v>
      </c>
      <c r="DA6" s="35">
        <f t="shared" si="11"/>
        <v>86.41</v>
      </c>
      <c r="DB6" s="35">
        <f t="shared" si="11"/>
        <v>86.98</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205907</v>
      </c>
      <c r="D7" s="37">
        <v>47</v>
      </c>
      <c r="E7" s="37">
        <v>17</v>
      </c>
      <c r="F7" s="37">
        <v>5</v>
      </c>
      <c r="G7" s="37">
        <v>0</v>
      </c>
      <c r="H7" s="37" t="s">
        <v>98</v>
      </c>
      <c r="I7" s="37" t="s">
        <v>99</v>
      </c>
      <c r="J7" s="37" t="s">
        <v>100</v>
      </c>
      <c r="K7" s="37" t="s">
        <v>101</v>
      </c>
      <c r="L7" s="37" t="s">
        <v>102</v>
      </c>
      <c r="M7" s="37" t="s">
        <v>103</v>
      </c>
      <c r="N7" s="38" t="s">
        <v>104</v>
      </c>
      <c r="O7" s="38" t="s">
        <v>105</v>
      </c>
      <c r="P7" s="38">
        <v>34.700000000000003</v>
      </c>
      <c r="Q7" s="38">
        <v>97.77</v>
      </c>
      <c r="R7" s="38">
        <v>3996</v>
      </c>
      <c r="S7" s="38">
        <v>11179</v>
      </c>
      <c r="T7" s="38">
        <v>75</v>
      </c>
      <c r="U7" s="38">
        <v>149.05000000000001</v>
      </c>
      <c r="V7" s="38">
        <v>3857</v>
      </c>
      <c r="W7" s="38">
        <v>1.81</v>
      </c>
      <c r="X7" s="38">
        <v>2130.94</v>
      </c>
      <c r="Y7" s="38">
        <v>74.83</v>
      </c>
      <c r="Z7" s="38">
        <v>73.319999999999993</v>
      </c>
      <c r="AA7" s="38">
        <v>69.98</v>
      </c>
      <c r="AB7" s="38">
        <v>69.290000000000006</v>
      </c>
      <c r="AC7" s="38">
        <v>68.66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5880.52</v>
      </c>
      <c r="BI7" s="38">
        <v>5624.55</v>
      </c>
      <c r="BJ7" s="38">
        <v>5139.8500000000004</v>
      </c>
      <c r="BK7" s="38">
        <v>1044.8</v>
      </c>
      <c r="BL7" s="38">
        <v>1081.8</v>
      </c>
      <c r="BM7" s="38">
        <v>974.93</v>
      </c>
      <c r="BN7" s="38">
        <v>855.8</v>
      </c>
      <c r="BO7" s="38">
        <v>789.46</v>
      </c>
      <c r="BP7" s="38">
        <v>747.76</v>
      </c>
      <c r="BQ7" s="38">
        <v>57.63</v>
      </c>
      <c r="BR7" s="38">
        <v>57.75</v>
      </c>
      <c r="BS7" s="38">
        <v>77.83</v>
      </c>
      <c r="BT7" s="38">
        <v>63.97</v>
      </c>
      <c r="BU7" s="38">
        <v>74.3</v>
      </c>
      <c r="BV7" s="38">
        <v>50.82</v>
      </c>
      <c r="BW7" s="38">
        <v>52.19</v>
      </c>
      <c r="BX7" s="38">
        <v>55.32</v>
      </c>
      <c r="BY7" s="38">
        <v>59.8</v>
      </c>
      <c r="BZ7" s="38">
        <v>57.77</v>
      </c>
      <c r="CA7" s="38">
        <v>59.51</v>
      </c>
      <c r="CB7" s="38">
        <v>344.83</v>
      </c>
      <c r="CC7" s="38">
        <v>350.57</v>
      </c>
      <c r="CD7" s="38">
        <v>267.26</v>
      </c>
      <c r="CE7" s="38">
        <v>319.35000000000002</v>
      </c>
      <c r="CF7" s="38">
        <v>275.49</v>
      </c>
      <c r="CG7" s="38">
        <v>300.52</v>
      </c>
      <c r="CH7" s="38">
        <v>296.14</v>
      </c>
      <c r="CI7" s="38">
        <v>283.17</v>
      </c>
      <c r="CJ7" s="38">
        <v>263.76</v>
      </c>
      <c r="CK7" s="38">
        <v>274.35000000000002</v>
      </c>
      <c r="CL7" s="38">
        <v>261.45999999999998</v>
      </c>
      <c r="CM7" s="38">
        <v>37.9</v>
      </c>
      <c r="CN7" s="38">
        <v>38.08</v>
      </c>
      <c r="CO7" s="38">
        <v>38.81</v>
      </c>
      <c r="CP7" s="38">
        <v>39.43</v>
      </c>
      <c r="CQ7" s="38">
        <v>38.64</v>
      </c>
      <c r="CR7" s="38">
        <v>53.24</v>
      </c>
      <c r="CS7" s="38">
        <v>52.31</v>
      </c>
      <c r="CT7" s="38">
        <v>60.65</v>
      </c>
      <c r="CU7" s="38">
        <v>51.75</v>
      </c>
      <c r="CV7" s="38">
        <v>50.68</v>
      </c>
      <c r="CW7" s="38">
        <v>52.23</v>
      </c>
      <c r="CX7" s="38">
        <v>84.87</v>
      </c>
      <c r="CY7" s="38">
        <v>85.22</v>
      </c>
      <c r="CZ7" s="38">
        <v>85.71</v>
      </c>
      <c r="DA7" s="38">
        <v>86.41</v>
      </c>
      <c r="DB7" s="38">
        <v>86.98</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2020-01-22T01:58:38Z</cp:lastPrinted>
  <dcterms:created xsi:type="dcterms:W3CDTF">2019-12-05T05:19:53Z</dcterms:created>
  <dcterms:modified xsi:type="dcterms:W3CDTF">2020-02-20T04:28:40Z</dcterms:modified>
  <cp:category/>
</cp:coreProperties>
</file>