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10　北信地域振興局\205630 野沢温泉村\"/>
    </mc:Choice>
  </mc:AlternateContent>
  <workbookProtection workbookAlgorithmName="SHA-512" workbookHashValue="uOXkRyerNq+l77sCVEyOrkOQdNsMwWVppRNmJUqbhDLC+rjHdSuwM5k1R8pNuvliBcQSRUfXsuhVIPRHNpU5Kw==" workbookSaltValue="UCX/eL4GHUuWwh4hwcsJew==" workbookSpinCount="100000" lockStructure="1"/>
  <bookViews>
    <workbookView xWindow="870" yWindow="-60" windowWidth="20610" windowHeight="1164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P8" i="4" s="1"/>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BB10" i="4"/>
  <c r="AT10" i="4"/>
  <c r="W10" i="4"/>
  <c r="P10" i="4"/>
  <c r="I10" i="4"/>
  <c r="BB8" i="4"/>
  <c r="AT8" i="4"/>
  <c r="AL8" i="4"/>
  <c r="W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<sst xmlns="http://schemas.openxmlformats.org/spreadsheetml/2006/main" count="228" uniqueCount="114">
  <si>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</si>
  <si>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</si>
  <si>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</si>
  <si>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</si>
  <si>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</si>
  <si>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</si>
  <si>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</si>
  <si>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</si>
  <si>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</si>
  <si>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</si>
  <si>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</si>
  <si>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</si>
  <si>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</si>
  <si>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</si>
  <si>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</si>
  <si>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</si>
  <si>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</si>
  <si>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</si>
  <si>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</si>
  <si>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</si>
  <si>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</si>
  <si>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</si>
  <si>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</si>
  <si>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</si>
  <si>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</si>
  <si>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</si>
  <si>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</si>
  <si>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</si>
  <si>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</si>
  <si>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</si>
  <si>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</si>
  <si>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</si>
  <si>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</si>
  <si>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</si>
  <si>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</si>
  <si>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</si>
  <si>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</si>
  <si>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</si>
  <si>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</si>
  <si>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</si>
  <si>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</si>
  <si>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</si>
  <si>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</si>
  <si>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</si>
  <si>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</si>
  <si>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</si>
  <si>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</si>
  <si>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</si>
  <si>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</si>
  <si>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</si>
  <si>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</si>
  <si>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</si>
  <si>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</si>
  <si>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</si>
  <si>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</si>
  <si>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</si>
  <si>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</si>
  <si>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</si>
  <si>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</si>
  <si>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</si>
  <si>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</si>
  <si>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</si>
  <si>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</si>
  <si>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</si>
  <si>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</si>
  <si>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</si>
  <si>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</si>
  <si>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</si>
  <si>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</si>
  <si>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</si>
  <si>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</si>
  <si>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</si>
  <si>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</si>
  <si>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</si>
  <si>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</si>
  <si>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</si>
  <si>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</si>
  <si>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</si>
  <si>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</si>
  <si>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</si>
  <si>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</si>
  <si>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</si>
  <si>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</si>
  <si>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</si>
  <si>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</si>
  <si>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</si>
  <si>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</si>
  <si>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</si>
  <si>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</si>
  <si>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</si>
  <si>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</si>
  <si>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</si>
  <si>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</si>
  <si>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</si>
  <si>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</si>
  <si>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</si>
  <si>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</si>
  <si>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</si>
  <si>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野沢温泉村</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</si>
  <si>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</si>
  <si>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</si>
  <si>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</si>
  <si>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</si>
  <si>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</si>
  <si>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</si>
  <si>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</si>
  <si>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</si>
  <si>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</si>
  <si>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</si>
  <si>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</si>
  <si>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</si>
  <si>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野沢温泉村の公共下水道は昭和36年から整備が進められ、昭和37年12月に単独公共下水道としては全国の村で最初に供用開始となった。このため、処理区域内人口に対しての水洗化率は100%に近い数値となっており当初の目的は概ね達成できている。
　経営状況は、歳入では使用料の徴収率向上を目指し、職員が協力して徴収にあたり徴収率は向上してきている。また歳出では汚泥消化ガスの再利用による燃料費の削減など、維持管理経費の削減に努めながら効率的な事業運営を進め資源循環にも努めている。
 これらのことから、現在のところ施設の維持管理費用は使用料収入等でまかなえており、一般会計からは企業債償還財源として必要最小限の繰入を受けて運営している。また企業債残高については平成24年度以降減少してきており、平成33年度以降は更に減少する見込みであるが、施設の老朽化に伴う長寿命化等の事業を進めており、一時的に借入金が増加することも想定されているが、計画的に事業を進めるよう努めている。</t>
    <rPh sb="126" eb="128">
      <t>サイニュウ</t>
    </rPh>
    <rPh sb="140" eb="142">
      <t>メザ</t>
    </rPh>
    <rPh sb="144" eb="146">
      <t>ショクイン</t>
    </rPh>
    <rPh sb="147" eb="149">
      <t>キョウリョク</t>
    </rPh>
    <rPh sb="151" eb="153">
      <t>チョウシュウ</t>
    </rPh>
    <rPh sb="157" eb="159">
      <t>チョウシュウ</t>
    </rPh>
    <rPh sb="159" eb="160">
      <t>リツ</t>
    </rPh>
    <rPh sb="161" eb="163">
      <t>コウジョウ</t>
    </rPh>
    <rPh sb="189" eb="192">
      <t>ネンリョウヒ</t>
    </rPh>
    <rPh sb="193" eb="195">
      <t>サクゲン</t>
    </rPh>
    <rPh sb="202" eb="204">
      <t>ケイヒ</t>
    </rPh>
    <rPh sb="205" eb="207">
      <t>サクゲン</t>
    </rPh>
    <rPh sb="208" eb="209">
      <t>ツト</t>
    </rPh>
    <rPh sb="213" eb="216">
      <t>コウリツテキ</t>
    </rPh>
    <rPh sb="217" eb="219">
      <t>ジギョウ</t>
    </rPh>
    <rPh sb="219" eb="221">
      <t>ウンエイ</t>
    </rPh>
    <rPh sb="222" eb="223">
      <t>スス</t>
    </rPh>
    <rPh sb="224" eb="226">
      <t>シゲン</t>
    </rPh>
    <rPh sb="226" eb="228">
      <t>ジュンカン</t>
    </rPh>
    <rPh sb="230" eb="231">
      <t>ツト</t>
    </rPh>
    <rPh sb="247" eb="249">
      <t>ゲンザイ</t>
    </rPh>
    <rPh sb="326" eb="328">
      <t>ヘイセイ</t>
    </rPh>
    <rPh sb="330" eb="334">
      <t>ネンドイコウ</t>
    </rPh>
    <rPh sb="334" eb="336">
      <t>ゲンショウ</t>
    </rPh>
    <rPh sb="349" eb="351">
      <t>イコウ</t>
    </rPh>
    <rPh sb="352" eb="353">
      <t>サラ</t>
    </rPh>
    <rPh sb="390" eb="393">
      <t>イチジテキ</t>
    </rPh>
    <rPh sb="394" eb="396">
      <t>カリイレ</t>
    </rPh>
    <rPh sb="396" eb="397">
      <t>キン</t>
    </rPh>
    <rPh sb="398" eb="400">
      <t>ゾウカ</t>
    </rPh>
    <rPh sb="405" eb="407">
      <t>ソウテイ</t>
    </rPh>
    <rPh sb="418" eb="420">
      <t>ジギョウ</t>
    </rPh>
    <rPh sb="421" eb="422">
      <t>スス</t>
    </rPh>
    <rPh sb="426" eb="427">
      <t>ツト</t>
    </rPh>
    <phoneticPr fontId="15"/>
  </si>
  <si>
    <t xml:space="preserve"> 布設後50年を経過する管渠があることから、平成24年度に管渠長寿命化計画を策定し、平成25年度から計画に沿って下水道管渠の長寿命化を進めている。また、処理施設についても汚泥処理施設の老朽化が進んでいることから、スットクマネジメント計画を策定し計画的に改築を進めることとしている。</t>
    <rPh sb="1" eb="2">
      <t>ヌノ</t>
    </rPh>
    <phoneticPr fontId="15"/>
  </si>
  <si>
    <t>　今後、人口減少に伴う使用水量の減少が見込まれるが、地方創生計画による人口減少抑制や観光客の増加に期待しつつ、使用料の徴収率向上に努め、施設の維持管理費の抑制方法や効率化を模索しながら、引続き経営の健全化に努める。
　また、管渠長寿命化計画がH31年度で切れることから、処理場施設も含めたスットクマネジメント計画を策定し、施設の再構築を進め持続可能な汚水処理ができるよう努めていく。</t>
    <rPh sb="161" eb="163">
      <t>シセツ</t>
    </rPh>
    <rPh sb="164" eb="167">
      <t>サイコウチク</t>
    </rPh>
    <rPh sb="168" eb="169">
      <t>スス</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</si>
</sst>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0.19</c:v>
                </c:pt>
                <c:pt idx="1">
                  <c:v>1.3</c:v>
                </c:pt>
                <c:pt idx="2">
                  <c:v>0.3</c:v>
                </c:pt>
                <c:pt idx="3">
                  <c:v>0.18</c:v>
                </c:pt>
                <c:pt idx="4">
                  <c:v>0.5</c:v>
                </c:pt>
              </c:numCache>
            </c:numRef>
          </c:val>
          <c:extLst>
            <c:ext xmlns:c16="http://schemas.microsoft.com/office/drawing/2014/chart" uri="{C3380CC4-5D6E-409C-BE32-E72D297353CC}">
              <c16:uniqueId val="{00000000-DD56-4AA2-9AB0-82CCD8BFAAD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0.14000000000000001</c:v>
                </c:pt>
                <c:pt idx="2">
                  <c:v>0.16</c:v>
                </c:pt>
                <c:pt idx="3">
                  <c:v>0.15</c:v>
                </c:pt>
                <c:pt idx="4">
                  <c:v>0.16</c:v>
                </c:pt>
              </c:numCache>
            </c:numRef>
          </c:val>
          <c:smooth val="0"/>
          <c:extLst>
            <c:ext xmlns:c16="http://schemas.microsoft.com/office/drawing/2014/chart" uri="{C3380CC4-5D6E-409C-BE32-E72D297353CC}">
              <c16:uniqueId val="{00000001-DD56-4AA2-9AB0-82CCD8BFAAD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54.85</c:v>
                </c:pt>
                <c:pt idx="1">
                  <c:v>55.85</c:v>
                </c:pt>
                <c:pt idx="2">
                  <c:v>53.44</c:v>
                </c:pt>
                <c:pt idx="3">
                  <c:v>56.08</c:v>
                </c:pt>
                <c:pt idx="4">
                  <c:v>50.86</c:v>
                </c:pt>
              </c:numCache>
            </c:numRef>
          </c:val>
          <c:extLst>
            <c:ext xmlns:c16="http://schemas.microsoft.com/office/drawing/2014/chart" uri="{C3380CC4-5D6E-409C-BE32-E72D297353CC}">
              <c16:uniqueId val="{00000000-A112-4614-A54E-1E792C99CDC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62.25</c:v>
                </c:pt>
                <c:pt idx="1">
                  <c:v>58.04</c:v>
                </c:pt>
                <c:pt idx="2">
                  <c:v>55.58</c:v>
                </c:pt>
                <c:pt idx="3">
                  <c:v>54.05</c:v>
                </c:pt>
                <c:pt idx="4">
                  <c:v>57.54</c:v>
                </c:pt>
              </c:numCache>
            </c:numRef>
          </c:val>
          <c:smooth val="0"/>
          <c:extLst>
            <c:ext xmlns:c16="http://schemas.microsoft.com/office/drawing/2014/chart" uri="{C3380CC4-5D6E-409C-BE32-E72D297353CC}">
              <c16:uniqueId val="{00000001-A112-4614-A54E-1E792C99CDC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99.86</c:v>
                </c:pt>
                <c:pt idx="1">
                  <c:v>99.93</c:v>
                </c:pt>
                <c:pt idx="2">
                  <c:v>99.93</c:v>
                </c:pt>
                <c:pt idx="3">
                  <c:v>99.93</c:v>
                </c:pt>
                <c:pt idx="4">
                  <c:v>99.93</c:v>
                </c:pt>
              </c:numCache>
            </c:numRef>
          </c:val>
          <c:extLst>
            <c:ext xmlns:c16="http://schemas.microsoft.com/office/drawing/2014/chart" uri="{C3380CC4-5D6E-409C-BE32-E72D297353CC}">
              <c16:uniqueId val="{00000000-AB63-4506-9B15-74A8E2CFB1C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92.98</c:v>
                </c:pt>
                <c:pt idx="1">
                  <c:v>93.94</c:v>
                </c:pt>
                <c:pt idx="2">
                  <c:v>93.1</c:v>
                </c:pt>
                <c:pt idx="3">
                  <c:v>92.88</c:v>
                </c:pt>
                <c:pt idx="4">
                  <c:v>92.87</c:v>
                </c:pt>
              </c:numCache>
            </c:numRef>
          </c:val>
          <c:smooth val="0"/>
          <c:extLst>
            <c:ext xmlns:c16="http://schemas.microsoft.com/office/drawing/2014/chart" uri="{C3380CC4-5D6E-409C-BE32-E72D297353CC}">
              <c16:uniqueId val="{00000001-AB63-4506-9B15-74A8E2CFB1C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99.69</c:v>
                </c:pt>
                <c:pt idx="1">
                  <c:v>101.45</c:v>
                </c:pt>
                <c:pt idx="2">
                  <c:v>109.74</c:v>
                </c:pt>
                <c:pt idx="3">
                  <c:v>108.26</c:v>
                </c:pt>
                <c:pt idx="4">
                  <c:v>106.11</c:v>
                </c:pt>
              </c:numCache>
            </c:numRef>
          </c:val>
          <c:extLst>
            <c:ext xmlns:c16="http://schemas.microsoft.com/office/drawing/2014/chart" uri="{C3380CC4-5D6E-409C-BE32-E72D297353CC}">
              <c16:uniqueId val="{00000000-9B07-4532-A174-B2DB857AEB3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07-4532-A174-B2DB857AEB3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85-4A9A-8B55-87E28B6913B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85-4A9A-8B55-87E28B6913B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29-4581-9B06-91B0A99C109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29-4581-9B06-91B0A99C109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F2-42F4-B933-A471D4E5126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F2-42F4-B933-A471D4E5126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F5-4B1E-A823-2801ACADD30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F5-4B1E-A823-2801ACADD30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612.53</c:v>
                </c:pt>
                <c:pt idx="1">
                  <c:v>565.23</c:v>
                </c:pt>
                <c:pt idx="2">
                  <c:v>547.61</c:v>
                </c:pt>
                <c:pt idx="3">
                  <c:v>531.4</c:v>
                </c:pt>
                <c:pt idx="4">
                  <c:v>511.4</c:v>
                </c:pt>
              </c:numCache>
            </c:numRef>
          </c:val>
          <c:extLst>
            <c:ext xmlns:c16="http://schemas.microsoft.com/office/drawing/2014/chart" uri="{C3380CC4-5D6E-409C-BE32-E72D297353CC}">
              <c16:uniqueId val="{00000000-5CE9-4A5B-B66C-692EDA9F9D9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677.82</c:v>
                </c:pt>
                <c:pt idx="1">
                  <c:v>593.23</c:v>
                </c:pt>
                <c:pt idx="2">
                  <c:v>671.97</c:v>
                </c:pt>
                <c:pt idx="3">
                  <c:v>798.84</c:v>
                </c:pt>
                <c:pt idx="4">
                  <c:v>692.13</c:v>
                </c:pt>
              </c:numCache>
            </c:numRef>
          </c:val>
          <c:smooth val="0"/>
          <c:extLst>
            <c:ext xmlns:c16="http://schemas.microsoft.com/office/drawing/2014/chart" uri="{C3380CC4-5D6E-409C-BE32-E72D297353CC}">
              <c16:uniqueId val="{00000001-5CE9-4A5B-B66C-692EDA9F9D9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155.27000000000001</c:v>
                </c:pt>
                <c:pt idx="1">
                  <c:v>147.88</c:v>
                </c:pt>
                <c:pt idx="2">
                  <c:v>137.38999999999999</c:v>
                </c:pt>
                <c:pt idx="3">
                  <c:v>111.1</c:v>
                </c:pt>
                <c:pt idx="4">
                  <c:v>106.79</c:v>
                </c:pt>
              </c:numCache>
            </c:numRef>
          </c:val>
          <c:extLst>
            <c:ext xmlns:c16="http://schemas.microsoft.com/office/drawing/2014/chart" uri="{C3380CC4-5D6E-409C-BE32-E72D297353CC}">
              <c16:uniqueId val="{00000000-460D-47FA-8783-833C63DF588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78.510000000000005</c:v>
                </c:pt>
                <c:pt idx="1">
                  <c:v>86.48</c:v>
                </c:pt>
                <c:pt idx="2">
                  <c:v>86.34</c:v>
                </c:pt>
                <c:pt idx="3">
                  <c:v>86.85</c:v>
                </c:pt>
                <c:pt idx="4">
                  <c:v>88.98</c:v>
                </c:pt>
              </c:numCache>
            </c:numRef>
          </c:val>
          <c:smooth val="0"/>
          <c:extLst>
            <c:ext xmlns:c16="http://schemas.microsoft.com/office/drawing/2014/chart" uri="{C3380CC4-5D6E-409C-BE32-E72D297353CC}">
              <c16:uniqueId val="{00000001-460D-47FA-8783-833C63DF588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85.83</c:v>
                </c:pt>
                <c:pt idx="1">
                  <c:v>97.18</c:v>
                </c:pt>
                <c:pt idx="2">
                  <c:v>101.86</c:v>
                </c:pt>
                <c:pt idx="3">
                  <c:v>127.8</c:v>
                </c:pt>
                <c:pt idx="4">
                  <c:v>129.83000000000001</c:v>
                </c:pt>
              </c:numCache>
            </c:numRef>
          </c:val>
          <c:extLst>
            <c:ext xmlns:c16="http://schemas.microsoft.com/office/drawing/2014/chart" uri="{C3380CC4-5D6E-409C-BE32-E72D297353CC}">
              <c16:uniqueId val="{00000000-B1A7-42D5-9CA3-129BEA0C838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171.02</c:v>
                </c:pt>
                <c:pt idx="1">
                  <c:v>174.38</c:v>
                </c:pt>
                <c:pt idx="2">
                  <c:v>175.12</c:v>
                </c:pt>
                <c:pt idx="3">
                  <c:v>177.15</c:v>
                </c:pt>
                <c:pt idx="4">
                  <c:v>175.05</c:v>
                </c:pt>
              </c:numCache>
            </c:numRef>
          </c:val>
          <c:smooth val="0"/>
          <c:extLst>
            <c:ext xmlns:c16="http://schemas.microsoft.com/office/drawing/2014/chart" uri="{C3380CC4-5D6E-409C-BE32-E72D297353CC}">
              <c16:uniqueId val="{00000001-B1A7-42D5-9CA3-129BEA0C838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野沢温泉村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Cd1</v>
      </c>
      <c r="X8" s="48"/>
      <c r="Y8" s="48"/>
      <c r="Z8" s="48"/>
      <c r="AA8" s="48"/>
      <c r="AB8" s="48"/>
      <c r="AC8" s="48"/>
      <c r="AD8" s="49" t="str">
        <f>データ!$M$6</f>
        <v>非設置</v>
      </c>
      <c r="AE8" s="49"/>
      <c r="AF8" s="49"/>
      <c r="AG8" s="49"/>
      <c r="AH8" s="49"/>
      <c r="AI8" s="49"/>
      <c r="AJ8" s="49"/>
      <c r="AK8" s="3"/>
      <c r="AL8" s="50">
        <f>データ!S6</f>
        <v>3730</v>
      </c>
      <c r="AM8" s="50"/>
      <c r="AN8" s="50"/>
      <c r="AO8" s="50"/>
      <c r="AP8" s="50"/>
      <c r="AQ8" s="50"/>
      <c r="AR8" s="50"/>
      <c r="AS8" s="50"/>
      <c r="AT8" s="45">
        <f>データ!T6</f>
        <v>57.96</v>
      </c>
      <c r="AU8" s="45"/>
      <c r="AV8" s="45"/>
      <c r="AW8" s="45"/>
      <c r="AX8" s="45"/>
      <c r="AY8" s="45"/>
      <c r="AZ8" s="45"/>
      <c r="BA8" s="45"/>
      <c r="BB8" s="45">
        <f>データ!U6</f>
        <v>64.349999999999994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77.33</v>
      </c>
      <c r="Q10" s="45"/>
      <c r="R10" s="45"/>
      <c r="S10" s="45"/>
      <c r="T10" s="45"/>
      <c r="U10" s="45"/>
      <c r="V10" s="45"/>
      <c r="W10" s="45">
        <f>データ!Q6</f>
        <v>69.17</v>
      </c>
      <c r="X10" s="45"/>
      <c r="Y10" s="45"/>
      <c r="Z10" s="45"/>
      <c r="AA10" s="45"/>
      <c r="AB10" s="45"/>
      <c r="AC10" s="45"/>
      <c r="AD10" s="50">
        <f>データ!R6</f>
        <v>3980</v>
      </c>
      <c r="AE10" s="50"/>
      <c r="AF10" s="50"/>
      <c r="AG10" s="50"/>
      <c r="AH10" s="50"/>
      <c r="AI10" s="50"/>
      <c r="AJ10" s="50"/>
      <c r="AK10" s="2"/>
      <c r="AL10" s="50">
        <f>データ!V6</f>
        <v>2825</v>
      </c>
      <c r="AM10" s="50"/>
      <c r="AN10" s="50"/>
      <c r="AO10" s="50"/>
      <c r="AP10" s="50"/>
      <c r="AQ10" s="50"/>
      <c r="AR10" s="50"/>
      <c r="AS10" s="50"/>
      <c r="AT10" s="45">
        <f>データ!W6</f>
        <v>1.3</v>
      </c>
      <c r="AU10" s="45"/>
      <c r="AV10" s="45"/>
      <c r="AW10" s="45"/>
      <c r="AX10" s="45"/>
      <c r="AY10" s="45"/>
      <c r="AZ10" s="45"/>
      <c r="BA10" s="45"/>
      <c r="BB10" s="45">
        <f>データ!X6</f>
        <v>2173.08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0fMzqkyFChwrFoXk4Tz5xOh+MjpLneJa73dirDsmlZZaxtluOPvIFHuVR7t5HNoFI9OvMIDJacQEsR99Q3j1+w==" saltValue="P8JoM6z9SDikC5KHbPyFN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205630</v>
      </c>
      <c r="D6" s="33">
        <f t="shared" si="3"/>
        <v>47</v>
      </c>
      <c r="E6" s="33">
        <f t="shared" si="3"/>
        <v>17</v>
      </c>
      <c r="F6" s="33">
        <f t="shared" si="3"/>
        <v>1</v>
      </c>
      <c r="G6" s="33">
        <f t="shared" si="3"/>
        <v>0</v>
      </c>
      <c r="H6" s="33" t="str">
        <f t="shared" si="3"/>
        <v>長野県　野沢温泉村</v>
      </c>
      <c r="I6" s="33" t="str">
        <f t="shared" si="3"/>
        <v>法非適用</v>
      </c>
      <c r="J6" s="33" t="str">
        <f t="shared" si="3"/>
        <v>下水道事業</v>
      </c>
      <c r="K6" s="33" t="str">
        <f t="shared" si="3"/>
        <v>公共下水道</v>
      </c>
      <c r="L6" s="33" t="str">
        <f t="shared" si="3"/>
        <v>Cd1</v>
      </c>
      <c r="M6" s="33" t="str">
        <f t="shared" si="3"/>
        <v>非設置</v>
      </c>
      <c r="N6" s="34" t="str">
        <f t="shared" si="3"/>
        <v>-</v>
      </c>
      <c r="O6" s="34" t="str">
        <f t="shared" si="3"/>
        <v>該当数値なし</v>
      </c>
      <c r="P6" s="34">
        <f t="shared" si="3"/>
        <v>77.33</v>
      </c>
      <c r="Q6" s="34">
        <f t="shared" si="3"/>
        <v>69.17</v>
      </c>
      <c r="R6" s="34">
        <f t="shared" si="3"/>
        <v>3980</v>
      </c>
      <c r="S6" s="34">
        <f t="shared" si="3"/>
        <v>3730</v>
      </c>
      <c r="T6" s="34">
        <f t="shared" si="3"/>
        <v>57.96</v>
      </c>
      <c r="U6" s="34">
        <f t="shared" si="3"/>
        <v>64.349999999999994</v>
      </c>
      <c r="V6" s="34">
        <f t="shared" si="3"/>
        <v>2825</v>
      </c>
      <c r="W6" s="34">
        <f t="shared" si="3"/>
        <v>1.3</v>
      </c>
      <c r="X6" s="34">
        <f t="shared" si="3"/>
        <v>2173.08</v>
      </c>
      <c r="Y6" s="35">
        <f>IF(Y7="",NA(),Y7)</f>
        <v>99.69</v>
      </c>
      <c r="Z6" s="35">
        <f t="shared" ref="Z6:AH6" si="4">IF(Z7="",NA(),Z7)</f>
        <v>101.45</v>
      </c>
      <c r="AA6" s="35">
        <f t="shared" si="4"/>
        <v>109.74</v>
      </c>
      <c r="AB6" s="35">
        <f t="shared" si="4"/>
        <v>108.26</v>
      </c>
      <c r="AC6" s="35">
        <f t="shared" si="4"/>
        <v>106.11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612.53</v>
      </c>
      <c r="BG6" s="35">
        <f t="shared" ref="BG6:BO6" si="7">IF(BG7="",NA(),BG7)</f>
        <v>565.23</v>
      </c>
      <c r="BH6" s="35">
        <f t="shared" si="7"/>
        <v>547.61</v>
      </c>
      <c r="BI6" s="35">
        <f t="shared" si="7"/>
        <v>531.4</v>
      </c>
      <c r="BJ6" s="35">
        <f t="shared" si="7"/>
        <v>511.4</v>
      </c>
      <c r="BK6" s="35">
        <f t="shared" si="7"/>
        <v>677.82</v>
      </c>
      <c r="BL6" s="35">
        <f t="shared" si="7"/>
        <v>593.23</v>
      </c>
      <c r="BM6" s="35">
        <f t="shared" si="7"/>
        <v>671.97</v>
      </c>
      <c r="BN6" s="35">
        <f t="shared" si="7"/>
        <v>798.84</v>
      </c>
      <c r="BO6" s="35">
        <f t="shared" si="7"/>
        <v>692.13</v>
      </c>
      <c r="BP6" s="34" t="str">
        <f>IF(BP7="","",IF(BP7="-","【-】","【"&amp;SUBSTITUTE(TEXT(BP7,"#,##0.00"),"-","△")&amp;"】"))</f>
        <v>【682.78】</v>
      </c>
      <c r="BQ6" s="35">
        <f>IF(BQ7="",NA(),BQ7)</f>
        <v>155.27000000000001</v>
      </c>
      <c r="BR6" s="35">
        <f t="shared" ref="BR6:BZ6" si="8">IF(BR7="",NA(),BR7)</f>
        <v>147.88</v>
      </c>
      <c r="BS6" s="35">
        <f t="shared" si="8"/>
        <v>137.38999999999999</v>
      </c>
      <c r="BT6" s="35">
        <f t="shared" si="8"/>
        <v>111.1</v>
      </c>
      <c r="BU6" s="35">
        <f t="shared" si="8"/>
        <v>106.79</v>
      </c>
      <c r="BV6" s="35">
        <f t="shared" si="8"/>
        <v>78.510000000000005</v>
      </c>
      <c r="BW6" s="35">
        <f t="shared" si="8"/>
        <v>86.48</v>
      </c>
      <c r="BX6" s="35">
        <f t="shared" si="8"/>
        <v>86.34</v>
      </c>
      <c r="BY6" s="35">
        <f t="shared" si="8"/>
        <v>86.85</v>
      </c>
      <c r="BZ6" s="35">
        <f t="shared" si="8"/>
        <v>88.98</v>
      </c>
      <c r="CA6" s="34" t="str">
        <f>IF(CA7="","",IF(CA7="-","【-】","【"&amp;SUBSTITUTE(TEXT(CA7,"#,##0.00"),"-","△")&amp;"】"))</f>
        <v>【100.91】</v>
      </c>
      <c r="CB6" s="35">
        <f>IF(CB7="",NA(),CB7)</f>
        <v>85.83</v>
      </c>
      <c r="CC6" s="35">
        <f t="shared" ref="CC6:CK6" si="9">IF(CC7="",NA(),CC7)</f>
        <v>97.18</v>
      </c>
      <c r="CD6" s="35">
        <f t="shared" si="9"/>
        <v>101.86</v>
      </c>
      <c r="CE6" s="35">
        <f t="shared" si="9"/>
        <v>127.8</v>
      </c>
      <c r="CF6" s="35">
        <f t="shared" si="9"/>
        <v>129.83000000000001</v>
      </c>
      <c r="CG6" s="35">
        <f t="shared" si="9"/>
        <v>171.02</v>
      </c>
      <c r="CH6" s="35">
        <f t="shared" si="9"/>
        <v>174.38</v>
      </c>
      <c r="CI6" s="35">
        <f t="shared" si="9"/>
        <v>175.12</v>
      </c>
      <c r="CJ6" s="35">
        <f t="shared" si="9"/>
        <v>177.15</v>
      </c>
      <c r="CK6" s="35">
        <f t="shared" si="9"/>
        <v>175.05</v>
      </c>
      <c r="CL6" s="34" t="str">
        <f>IF(CL7="","",IF(CL7="-","【-】","【"&amp;SUBSTITUTE(TEXT(CL7,"#,##0.00"),"-","△")&amp;"】"))</f>
        <v>【136.86】</v>
      </c>
      <c r="CM6" s="35">
        <f>IF(CM7="",NA(),CM7)</f>
        <v>54.85</v>
      </c>
      <c r="CN6" s="35">
        <f t="shared" ref="CN6:CV6" si="10">IF(CN7="",NA(),CN7)</f>
        <v>55.85</v>
      </c>
      <c r="CO6" s="35">
        <f t="shared" si="10"/>
        <v>53.44</v>
      </c>
      <c r="CP6" s="35">
        <f t="shared" si="10"/>
        <v>56.08</v>
      </c>
      <c r="CQ6" s="35">
        <f t="shared" si="10"/>
        <v>50.86</v>
      </c>
      <c r="CR6" s="35">
        <f t="shared" si="10"/>
        <v>62.25</v>
      </c>
      <c r="CS6" s="35">
        <f t="shared" si="10"/>
        <v>58.04</v>
      </c>
      <c r="CT6" s="35">
        <f t="shared" si="10"/>
        <v>55.58</v>
      </c>
      <c r="CU6" s="35">
        <f t="shared" si="10"/>
        <v>54.05</v>
      </c>
      <c r="CV6" s="35">
        <f t="shared" si="10"/>
        <v>57.54</v>
      </c>
      <c r="CW6" s="34" t="str">
        <f>IF(CW7="","",IF(CW7="-","【-】","【"&amp;SUBSTITUTE(TEXT(CW7,"#,##0.00"),"-","△")&amp;"】"))</f>
        <v>【58.98】</v>
      </c>
      <c r="CX6" s="35">
        <f>IF(CX7="",NA(),CX7)</f>
        <v>99.86</v>
      </c>
      <c r="CY6" s="35">
        <f t="shared" ref="CY6:DG6" si="11">IF(CY7="",NA(),CY7)</f>
        <v>99.93</v>
      </c>
      <c r="CZ6" s="35">
        <f t="shared" si="11"/>
        <v>99.93</v>
      </c>
      <c r="DA6" s="35">
        <f t="shared" si="11"/>
        <v>99.93</v>
      </c>
      <c r="DB6" s="35">
        <f t="shared" si="11"/>
        <v>99.93</v>
      </c>
      <c r="DC6" s="35">
        <f t="shared" si="11"/>
        <v>92.98</v>
      </c>
      <c r="DD6" s="35">
        <f t="shared" si="11"/>
        <v>93.94</v>
      </c>
      <c r="DE6" s="35">
        <f t="shared" si="11"/>
        <v>93.1</v>
      </c>
      <c r="DF6" s="35">
        <f t="shared" si="11"/>
        <v>92.88</v>
      </c>
      <c r="DG6" s="35">
        <f t="shared" si="11"/>
        <v>92.87</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0.19</v>
      </c>
      <c r="EF6" s="35">
        <f t="shared" ref="EF6:EN6" si="14">IF(EF7="",NA(),EF7)</f>
        <v>1.3</v>
      </c>
      <c r="EG6" s="35">
        <f t="shared" si="14"/>
        <v>0.3</v>
      </c>
      <c r="EH6" s="35">
        <f t="shared" si="14"/>
        <v>0.18</v>
      </c>
      <c r="EI6" s="35">
        <f t="shared" si="14"/>
        <v>0.5</v>
      </c>
      <c r="EJ6" s="35">
        <f t="shared" si="14"/>
        <v>0.12</v>
      </c>
      <c r="EK6" s="35">
        <f t="shared" si="14"/>
        <v>0.14000000000000001</v>
      </c>
      <c r="EL6" s="35">
        <f t="shared" si="14"/>
        <v>0.16</v>
      </c>
      <c r="EM6" s="35">
        <f t="shared" si="14"/>
        <v>0.15</v>
      </c>
      <c r="EN6" s="35">
        <f t="shared" si="14"/>
        <v>0.16</v>
      </c>
      <c r="EO6" s="34" t="str">
        <f>IF(EO7="","",IF(EO7="-","【-】","【"&amp;SUBSTITUTE(TEXT(EO7,"#,##0.00"),"-","△")&amp;"】"))</f>
        <v>【0.23】</v>
      </c>
    </row>
    <row r="7" spans="1:145" s="36" customFormat="1" x14ac:dyDescent="0.15">
      <c r="A7" s="28"/>
      <c r="B7" s="37">
        <v>2018</v>
      </c>
      <c r="C7" s="37">
        <v>205630</v>
      </c>
      <c r="D7" s="37">
        <v>47</v>
      </c>
      <c r="E7" s="37">
        <v>17</v>
      </c>
      <c r="F7" s="37">
        <v>1</v>
      </c>
      <c r="G7" s="37">
        <v>0</v>
      </c>
      <c r="H7" s="37" t="s">
        <v>98</v>
      </c>
      <c r="I7" s="37" t="s">
        <v>99</v>
      </c>
      <c r="J7" s="37" t="s">
        <v>100</v>
      </c>
      <c r="K7" s="37" t="s">
        <v>101</v>
      </c>
      <c r="L7" s="37" t="s">
        <v>102</v>
      </c>
      <c r="M7" s="37" t="s">
        <v>103</v>
      </c>
      <c r="N7" s="38" t="s">
        <v>104</v>
      </c>
      <c r="O7" s="38" t="s">
        <v>105</v>
      </c>
      <c r="P7" s="38">
        <v>77.33</v>
      </c>
      <c r="Q7" s="38">
        <v>69.17</v>
      </c>
      <c r="R7" s="38">
        <v>3980</v>
      </c>
      <c r="S7" s="38">
        <v>3730</v>
      </c>
      <c r="T7" s="38">
        <v>57.96</v>
      </c>
      <c r="U7" s="38">
        <v>64.349999999999994</v>
      </c>
      <c r="V7" s="38">
        <v>2825</v>
      </c>
      <c r="W7" s="38">
        <v>1.3</v>
      </c>
      <c r="X7" s="38">
        <v>2173.08</v>
      </c>
      <c r="Y7" s="38">
        <v>99.69</v>
      </c>
      <c r="Z7" s="38">
        <v>101.45</v>
      </c>
      <c r="AA7" s="38">
        <v>109.74</v>
      </c>
      <c r="AB7" s="38">
        <v>108.26</v>
      </c>
      <c r="AC7" s="38">
        <v>106.11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612.53</v>
      </c>
      <c r="BG7" s="38">
        <v>565.23</v>
      </c>
      <c r="BH7" s="38">
        <v>547.61</v>
      </c>
      <c r="BI7" s="38">
        <v>531.4</v>
      </c>
      <c r="BJ7" s="38">
        <v>511.4</v>
      </c>
      <c r="BK7" s="38">
        <v>677.82</v>
      </c>
      <c r="BL7" s="38">
        <v>593.23</v>
      </c>
      <c r="BM7" s="38">
        <v>671.97</v>
      </c>
      <c r="BN7" s="38">
        <v>798.84</v>
      </c>
      <c r="BO7" s="38">
        <v>692.13</v>
      </c>
      <c r="BP7" s="38">
        <v>682.78</v>
      </c>
      <c r="BQ7" s="38">
        <v>155.27000000000001</v>
      </c>
      <c r="BR7" s="38">
        <v>147.88</v>
      </c>
      <c r="BS7" s="38">
        <v>137.38999999999999</v>
      </c>
      <c r="BT7" s="38">
        <v>111.1</v>
      </c>
      <c r="BU7" s="38">
        <v>106.79</v>
      </c>
      <c r="BV7" s="38">
        <v>78.510000000000005</v>
      </c>
      <c r="BW7" s="38">
        <v>86.48</v>
      </c>
      <c r="BX7" s="38">
        <v>86.34</v>
      </c>
      <c r="BY7" s="38">
        <v>86.85</v>
      </c>
      <c r="BZ7" s="38">
        <v>88.98</v>
      </c>
      <c r="CA7" s="38">
        <v>100.91</v>
      </c>
      <c r="CB7" s="38">
        <v>85.83</v>
      </c>
      <c r="CC7" s="38">
        <v>97.18</v>
      </c>
      <c r="CD7" s="38">
        <v>101.86</v>
      </c>
      <c r="CE7" s="38">
        <v>127.8</v>
      </c>
      <c r="CF7" s="38">
        <v>129.83000000000001</v>
      </c>
      <c r="CG7" s="38">
        <v>171.02</v>
      </c>
      <c r="CH7" s="38">
        <v>174.38</v>
      </c>
      <c r="CI7" s="38">
        <v>175.12</v>
      </c>
      <c r="CJ7" s="38">
        <v>177.15</v>
      </c>
      <c r="CK7" s="38">
        <v>175.05</v>
      </c>
      <c r="CL7" s="38">
        <v>136.86000000000001</v>
      </c>
      <c r="CM7" s="38">
        <v>54.85</v>
      </c>
      <c r="CN7" s="38">
        <v>55.85</v>
      </c>
      <c r="CO7" s="38">
        <v>53.44</v>
      </c>
      <c r="CP7" s="38">
        <v>56.08</v>
      </c>
      <c r="CQ7" s="38">
        <v>50.86</v>
      </c>
      <c r="CR7" s="38">
        <v>62.25</v>
      </c>
      <c r="CS7" s="38">
        <v>58.04</v>
      </c>
      <c r="CT7" s="38">
        <v>55.58</v>
      </c>
      <c r="CU7" s="38">
        <v>54.05</v>
      </c>
      <c r="CV7" s="38">
        <v>57.54</v>
      </c>
      <c r="CW7" s="38">
        <v>58.98</v>
      </c>
      <c r="CX7" s="38">
        <v>99.86</v>
      </c>
      <c r="CY7" s="38">
        <v>99.93</v>
      </c>
      <c r="CZ7" s="38">
        <v>99.93</v>
      </c>
      <c r="DA7" s="38">
        <v>99.93</v>
      </c>
      <c r="DB7" s="38">
        <v>99.93</v>
      </c>
      <c r="DC7" s="38">
        <v>92.98</v>
      </c>
      <c r="DD7" s="38">
        <v>93.94</v>
      </c>
      <c r="DE7" s="38">
        <v>93.1</v>
      </c>
      <c r="DF7" s="38">
        <v>92.88</v>
      </c>
      <c r="DG7" s="38">
        <v>92.87</v>
      </c>
      <c r="DH7" s="38">
        <v>95.2</v>
      </c>
      <c r="DI7" s="38"/>
      <c r="DJ7" s="38"/>
      <c r="DK7" s="38"/>
      <c r="DL7" s="38"/>
      <c r="DM7" s="38"/>
      <c r="DN7" s="38"/>
      <c r="DO7" s="38"/>
      <c r="DP7" s="38"/>
      <c r="DQ7" s="38"/>
      <c r="DR7" s="38"/>
      <c r="DS7" s="38"/>
      <c r="DT7" s="38"/>
      <c r="DU7" s="38"/>
      <c r="DV7" s="38"/>
      <c r="DW7" s="38"/>
      <c r="DX7" s="38"/>
      <c r="DY7" s="38"/>
      <c r="DZ7" s="38"/>
      <c r="EA7" s="38"/>
      <c r="EB7" s="38"/>
      <c r="EC7" s="38"/>
      <c r="ED7" s="38"/>
      <c r="EE7" s="38">
        <v>0.19</v>
      </c>
      <c r="EF7" s="38">
        <v>1.3</v>
      </c>
      <c r="EG7" s="38">
        <v>0.3</v>
      </c>
      <c r="EH7" s="38">
        <v>0.18</v>
      </c>
      <c r="EI7" s="38">
        <v>0.5</v>
      </c>
      <c r="EJ7" s="38">
        <v>0.12</v>
      </c>
      <c r="EK7" s="38">
        <v>0.14000000000000001</v>
      </c>
      <c r="EL7" s="38">
        <v>0.16</v>
      </c>
      <c r="EM7" s="38">
        <v>0.15</v>
      </c>
      <c r="EN7" s="38">
        <v>0.16</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2019-12-05T05:04:34Z</dcterms:created>
  <dcterms:modified xsi:type="dcterms:W3CDTF">2020-02-20T05:14:00Z</dcterms:modified>
  <cp:category/>
</cp:coreProperties>
</file>