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8　北アルプス地域振興局\204862 小谷村\"/>
    </mc:Choice>
  </mc:AlternateContent>
  <workbookProtection workbookAlgorithmName="SHA-512" workbookHashValue="Ecn24jwHz+xengOXpJ9+5p3o5aPMelIzeAtWFTEpRdKu87gsuCpRDlxkSC6N1c9oPkDBtYJMY+ARGsicOkIxJg==" workbookSaltValue="AokBknOILh+0uZ2Fd1SlPQ=="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S6" i="5"/>
  <c r="AL8" i="4" s="1"/>
  <c r="R6" i="5"/>
  <c r="AD10" i="4" s="1"/>
  <c r="Q6" i="5"/>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W10" i="4"/>
  <c r="P10" i="4"/>
  <c r="I10" i="4"/>
  <c r="BB8" i="4"/>
  <c r="AT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<sst xmlns="http://schemas.openxmlformats.org/spreadsheetml/2006/main" count="228" uniqueCount="115">
  <si>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</si>
  <si>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</si>
  <si>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</si>
  <si>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</si>
  <si>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</si>
  <si>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</si>
  <si>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</si>
  <si>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</si>
  <si>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</si>
  <si>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</si>
  <si>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</si>
  <si>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</si>
  <si>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</si>
  <si>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</si>
  <si>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</si>
  <si>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</si>
  <si>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</si>
  <si>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</si>
  <si>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</si>
  <si>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</si>
  <si>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</si>
  <si>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</si>
  <si>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</si>
  <si>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</si>
  <si>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</si>
  <si>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</si>
  <si>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</si>
  <si>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</si>
  <si>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</si>
  <si>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</si>
  <si>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</si>
  <si>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</si>
  <si>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</si>
  <si>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</si>
  <si>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</si>
  <si>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</si>
  <si>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</si>
  <si>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</si>
  <si>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</si>
  <si>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</si>
  <si>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</si>
  <si>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</si>
  <si>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</si>
  <si>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</si>
  <si>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</si>
  <si>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</si>
  <si>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</si>
  <si>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</si>
  <si>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</si>
  <si>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</si>
  <si>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</si>
  <si>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</si>
  <si>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</si>
  <si>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</si>
  <si>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</si>
  <si>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</si>
  <si>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</si>
  <si>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</si>
  <si>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</si>
  <si>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</si>
  <si>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</si>
  <si>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</si>
  <si>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</si>
  <si>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</si>
  <si>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</si>
  <si>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</si>
  <si>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</si>
  <si>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</si>
  <si>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</si>
  <si>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</si>
  <si>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</si>
  <si>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</si>
  <si>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</si>
  <si>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</si>
  <si>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</si>
  <si>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</si>
  <si>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</si>
  <si>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</si>
  <si>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</si>
  <si>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</si>
  <si>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</si>
  <si>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</si>
  <si>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</si>
  <si>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</si>
  <si>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</si>
  <si>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</si>
  <si>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</si>
  <si>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</si>
  <si>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</si>
  <si>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</si>
  <si>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</si>
  <si>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</si>
  <si>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</si>
  <si>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</si>
  <si>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</si>
  <si>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</si>
  <si>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</si>
  <si>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</si>
  <si>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</si>
  <si>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小谷村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</si>
  <si>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</si>
  <si>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</si>
  <si>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</si>
  <si>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</si>
  <si>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</si>
  <si>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</si>
  <si>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</si>
  <si>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</si>
  <si>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</si>
  <si>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</si>
  <si>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</si>
  <si>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</si>
  <si>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12年の供用開始から20年が経過し、管路の清掃や電気設備・ポンプ施設等の修繕を行っている。今後はストックマネジメント計画等を作成し、必要な老朽化対策を進めていく必要があるが、その財源確保が大きな課題である。</t>
    <rPh sb="1" eb="3">
      <t>ヘイセイ</t>
    </rPh>
    <rPh sb="5" eb="6">
      <t>ネン</t>
    </rPh>
    <rPh sb="7" eb="9">
      <t>キョウヨウ</t>
    </rPh>
    <rPh sb="9" eb="11">
      <t>カイシ</t>
    </rPh>
    <rPh sb="15" eb="16">
      <t>ネン</t>
    </rPh>
    <rPh sb="17" eb="19">
      <t>ケイカ</t>
    </rPh>
    <rPh sb="21" eb="23">
      <t>カンロ</t>
    </rPh>
    <rPh sb="24" eb="26">
      <t>セイソウ</t>
    </rPh>
    <rPh sb="27" eb="29">
      <t>デンキ</t>
    </rPh>
    <rPh sb="29" eb="31">
      <t>セツビ</t>
    </rPh>
    <rPh sb="35" eb="37">
      <t>シセツ</t>
    </rPh>
    <rPh sb="37" eb="38">
      <t>ナド</t>
    </rPh>
    <rPh sb="39" eb="41">
      <t>シュウゼン</t>
    </rPh>
    <rPh sb="42" eb="43">
      <t>オコナ</t>
    </rPh>
    <rPh sb="48" eb="50">
      <t>コンゴ</t>
    </rPh>
    <rPh sb="61" eb="63">
      <t>ケイカク</t>
    </rPh>
    <rPh sb="63" eb="64">
      <t>ナド</t>
    </rPh>
    <rPh sb="65" eb="67">
      <t>サクセイ</t>
    </rPh>
    <rPh sb="69" eb="71">
      <t>ヒツヨウ</t>
    </rPh>
    <rPh sb="72" eb="75">
      <t>ロウキュウカ</t>
    </rPh>
    <rPh sb="75" eb="77">
      <t>タイサク</t>
    </rPh>
    <rPh sb="78" eb="79">
      <t>スス</t>
    </rPh>
    <rPh sb="83" eb="85">
      <t>ヒツヨウ</t>
    </rPh>
    <rPh sb="92" eb="94">
      <t>ザイゲン</t>
    </rPh>
    <rPh sb="94" eb="96">
      <t>カクホ</t>
    </rPh>
    <rPh sb="97" eb="98">
      <t>オオ</t>
    </rPh>
    <rPh sb="100" eb="102">
      <t>カダイ</t>
    </rPh>
    <phoneticPr fontId="4"/>
  </si>
  <si>
    <t>　当公共下水道事業は、社会経済情勢の変化（主に観光産業の減退）や人口減少により、当初見込んだ処理人口を大きく下回った運営を余儀なくされており、①収益的収支比率、⑤経費回収率、⑦施設利用率は類似団体と比較して低い水準であり、これらの要因から⑥汚水処理減価は高くなっている。
　また、処理人口と比較し施設規模が過大となっていることから、使用料収入が少なく、④企業債残高対事業規模比率が大きくなっており、起債償還は一般会計に依存している状態である。
　⑧水洗化率については少しずつ上昇しているが、類似団体平均に届いておらず、引き続き向上の取り組みを行っていく。</t>
    <rPh sb="1" eb="2">
      <t>トウ</t>
    </rPh>
    <rPh sb="2" eb="4">
      <t>コウキョウ</t>
    </rPh>
    <rPh sb="4" eb="6">
      <t>ゲスイ</t>
    </rPh>
    <rPh sb="6" eb="7">
      <t>ドウ</t>
    </rPh>
    <rPh sb="7" eb="9">
      <t>ジギョウ</t>
    </rPh>
    <rPh sb="11" eb="13">
      <t>シャカイ</t>
    </rPh>
    <rPh sb="13" eb="15">
      <t>ケイザイ</t>
    </rPh>
    <rPh sb="15" eb="17">
      <t>ジョウセイ</t>
    </rPh>
    <rPh sb="18" eb="20">
      <t>ヘンカ</t>
    </rPh>
    <rPh sb="21" eb="22">
      <t>シュ</t>
    </rPh>
    <rPh sb="23" eb="25">
      <t>カンコウ</t>
    </rPh>
    <rPh sb="25" eb="27">
      <t>サンギョウ</t>
    </rPh>
    <rPh sb="28" eb="30">
      <t>ゲンタイ</t>
    </rPh>
    <rPh sb="32" eb="34">
      <t>ジンコウ</t>
    </rPh>
    <rPh sb="34" eb="36">
      <t>ゲンショウ</t>
    </rPh>
    <rPh sb="40" eb="42">
      <t>トウショ</t>
    </rPh>
    <rPh sb="42" eb="44">
      <t>ミコ</t>
    </rPh>
    <rPh sb="46" eb="48">
      <t>ショリ</t>
    </rPh>
    <rPh sb="48" eb="50">
      <t>ジンコウ</t>
    </rPh>
    <rPh sb="51" eb="52">
      <t>オオ</t>
    </rPh>
    <rPh sb="54" eb="55">
      <t>シタ</t>
    </rPh>
    <rPh sb="55" eb="56">
      <t>マワ</t>
    </rPh>
    <rPh sb="58" eb="60">
      <t>ウンエイ</t>
    </rPh>
    <rPh sb="61" eb="63">
      <t>ヨギ</t>
    </rPh>
    <rPh sb="72" eb="75">
      <t>シュウエキテキ</t>
    </rPh>
    <rPh sb="75" eb="77">
      <t>シュウシ</t>
    </rPh>
    <rPh sb="77" eb="79">
      <t>ヒリツ</t>
    </rPh>
    <rPh sb="81" eb="83">
      <t>ケイヒ</t>
    </rPh>
    <rPh sb="83" eb="85">
      <t>カイシュウ</t>
    </rPh>
    <rPh sb="85" eb="86">
      <t>リツ</t>
    </rPh>
    <rPh sb="88" eb="90">
      <t>シセツ</t>
    </rPh>
    <rPh sb="90" eb="93">
      <t>リヨウリツ</t>
    </rPh>
    <rPh sb="94" eb="96">
      <t>ルイジ</t>
    </rPh>
    <rPh sb="96" eb="98">
      <t>ダンタイ</t>
    </rPh>
    <rPh sb="99" eb="101">
      <t>ヒカク</t>
    </rPh>
    <rPh sb="103" eb="104">
      <t>ヒク</t>
    </rPh>
    <rPh sb="105" eb="107">
      <t>スイジュン</t>
    </rPh>
    <rPh sb="115" eb="117">
      <t>ヨウイン</t>
    </rPh>
    <rPh sb="120" eb="122">
      <t>オスイ</t>
    </rPh>
    <rPh sb="122" eb="124">
      <t>ショリ</t>
    </rPh>
    <rPh sb="124" eb="126">
      <t>ゲンカ</t>
    </rPh>
    <rPh sb="127" eb="128">
      <t>タカ</t>
    </rPh>
    <rPh sb="140" eb="142">
      <t>ショリ</t>
    </rPh>
    <rPh sb="142" eb="144">
      <t>ジンコウ</t>
    </rPh>
    <rPh sb="145" eb="147">
      <t>ヒカク</t>
    </rPh>
    <rPh sb="148" eb="150">
      <t>シセツ</t>
    </rPh>
    <rPh sb="150" eb="152">
      <t>キボ</t>
    </rPh>
    <rPh sb="153" eb="155">
      <t>カダイ</t>
    </rPh>
    <rPh sb="166" eb="168">
      <t>シヨウ</t>
    </rPh>
    <rPh sb="168" eb="169">
      <t>リョウ</t>
    </rPh>
    <rPh sb="169" eb="171">
      <t>シュウニュウ</t>
    </rPh>
    <rPh sb="172" eb="173">
      <t>スク</t>
    </rPh>
    <rPh sb="177" eb="179">
      <t>キギョウ</t>
    </rPh>
    <rPh sb="179" eb="180">
      <t>サイ</t>
    </rPh>
    <rPh sb="180" eb="182">
      <t>ザンダカ</t>
    </rPh>
    <rPh sb="182" eb="183">
      <t>タイ</t>
    </rPh>
    <rPh sb="183" eb="185">
      <t>ジギョウ</t>
    </rPh>
    <rPh sb="185" eb="187">
      <t>キボ</t>
    </rPh>
    <rPh sb="187" eb="189">
      <t>ヒリツ</t>
    </rPh>
    <rPh sb="190" eb="191">
      <t>オオ</t>
    </rPh>
    <rPh sb="199" eb="201">
      <t>キサイ</t>
    </rPh>
    <rPh sb="201" eb="203">
      <t>ショウカン</t>
    </rPh>
    <rPh sb="204" eb="206">
      <t>イッパン</t>
    </rPh>
    <rPh sb="206" eb="208">
      <t>カイケイ</t>
    </rPh>
    <rPh sb="209" eb="211">
      <t>イゾン</t>
    </rPh>
    <rPh sb="215" eb="217">
      <t>ジョウタイ</t>
    </rPh>
    <rPh sb="224" eb="227">
      <t>スイセンカ</t>
    </rPh>
    <rPh sb="227" eb="228">
      <t>リツ</t>
    </rPh>
    <rPh sb="233" eb="234">
      <t>スコ</t>
    </rPh>
    <rPh sb="237" eb="239">
      <t>ジョウショウ</t>
    </rPh>
    <rPh sb="245" eb="247">
      <t>ルイジ</t>
    </rPh>
    <rPh sb="247" eb="249">
      <t>ダンタイ</t>
    </rPh>
    <rPh sb="249" eb="251">
      <t>ヘイキン</t>
    </rPh>
    <rPh sb="252" eb="253">
      <t>トド</t>
    </rPh>
    <rPh sb="259" eb="260">
      <t>ヒ</t>
    </rPh>
    <rPh sb="261" eb="262">
      <t>ツヅ</t>
    </rPh>
    <rPh sb="263" eb="265">
      <t>コウジョウ</t>
    </rPh>
    <rPh sb="266" eb="267">
      <t>ト</t>
    </rPh>
    <rPh sb="268" eb="269">
      <t>ク</t>
    </rPh>
    <rPh sb="271" eb="272">
      <t>オコナ</t>
    </rPh>
    <phoneticPr fontId="4"/>
  </si>
  <si>
    <t>　施設整備時の計画では、観光人口7,200人日と見込んでいたが、社会経済情勢の変化により観光人口の減少が著しく、これに伴い区域内人口も減少の一途であり、今後も使用料収入や施設利用率の大幅な向上は見込めない。
　今後も維持管理等の効率化や水洗化率の向上に努めるものの、村一般会計からの基準外繰入を前提に事業運営を行わざるを得ない状況である。</t>
    <rPh sb="1" eb="3">
      <t>シセツ</t>
    </rPh>
    <rPh sb="3" eb="5">
      <t>セイビ</t>
    </rPh>
    <rPh sb="5" eb="6">
      <t>ジ</t>
    </rPh>
    <rPh sb="7" eb="9">
      <t>ケイカク</t>
    </rPh>
    <rPh sb="12" eb="14">
      <t>カンコウ</t>
    </rPh>
    <rPh sb="14" eb="16">
      <t>ジンコウ</t>
    </rPh>
    <rPh sb="21" eb="22">
      <t>ニン</t>
    </rPh>
    <rPh sb="22" eb="23">
      <t>ニチ</t>
    </rPh>
    <rPh sb="24" eb="26">
      <t>ミコ</t>
    </rPh>
    <rPh sb="32" eb="34">
      <t>シャカイ</t>
    </rPh>
    <rPh sb="34" eb="36">
      <t>ケイザイ</t>
    </rPh>
    <rPh sb="36" eb="38">
      <t>ジョウセイ</t>
    </rPh>
    <rPh sb="39" eb="41">
      <t>ヘンカ</t>
    </rPh>
    <rPh sb="44" eb="46">
      <t>カンコウ</t>
    </rPh>
    <rPh sb="46" eb="48">
      <t>ジンコウ</t>
    </rPh>
    <rPh sb="49" eb="51">
      <t>ゲンショウ</t>
    </rPh>
    <rPh sb="52" eb="53">
      <t>イチジル</t>
    </rPh>
    <rPh sb="59" eb="60">
      <t>トモナ</t>
    </rPh>
    <rPh sb="61" eb="63">
      <t>クイキ</t>
    </rPh>
    <rPh sb="63" eb="64">
      <t>ナイ</t>
    </rPh>
    <rPh sb="64" eb="66">
      <t>ジンコウ</t>
    </rPh>
    <rPh sb="67" eb="69">
      <t>ゲンショウ</t>
    </rPh>
    <rPh sb="70" eb="72">
      <t>イット</t>
    </rPh>
    <rPh sb="76" eb="78">
      <t>コンゴ</t>
    </rPh>
    <rPh sb="79" eb="81">
      <t>シヨウ</t>
    </rPh>
    <rPh sb="81" eb="82">
      <t>リョウ</t>
    </rPh>
    <rPh sb="82" eb="84">
      <t>シュウニュウ</t>
    </rPh>
    <rPh sb="85" eb="87">
      <t>シセツ</t>
    </rPh>
    <rPh sb="87" eb="90">
      <t>リヨウリツ</t>
    </rPh>
    <rPh sb="91" eb="93">
      <t>オオハバ</t>
    </rPh>
    <rPh sb="94" eb="96">
      <t>コウジョウ</t>
    </rPh>
    <rPh sb="97" eb="99">
      <t>ミコ</t>
    </rPh>
    <rPh sb="105" eb="107">
      <t>コンゴ</t>
    </rPh>
    <rPh sb="108" eb="110">
      <t>イジ</t>
    </rPh>
    <rPh sb="110" eb="112">
      <t>カンリ</t>
    </rPh>
    <rPh sb="112" eb="113">
      <t>ナド</t>
    </rPh>
    <rPh sb="114" eb="117">
      <t>コウリツカ</t>
    </rPh>
    <rPh sb="118" eb="121">
      <t>スイセンカ</t>
    </rPh>
    <rPh sb="121" eb="122">
      <t>リツ</t>
    </rPh>
    <rPh sb="123" eb="125">
      <t>コウジョウ</t>
    </rPh>
    <rPh sb="126" eb="127">
      <t>ツト</t>
    </rPh>
    <rPh sb="133" eb="134">
      <t>ムラ</t>
    </rPh>
    <rPh sb="134" eb="136">
      <t>イッパン</t>
    </rPh>
    <rPh sb="136" eb="138">
      <t>カイケイ</t>
    </rPh>
    <rPh sb="141" eb="143">
      <t>キジュン</t>
    </rPh>
    <rPh sb="143" eb="144">
      <t>ガイ</t>
    </rPh>
    <rPh sb="144" eb="146">
      <t>クリイレ</t>
    </rPh>
    <rPh sb="147" eb="149">
      <t>ゼンテイ</t>
    </rPh>
    <rPh sb="150" eb="152">
      <t>ジギョウ</t>
    </rPh>
    <rPh sb="152" eb="154">
      <t>ウンエイ</t>
    </rPh>
    <rPh sb="155" eb="156">
      <t>オコナ</t>
    </rPh>
    <rPh sb="160" eb="161">
      <t>エ</t>
    </rPh>
    <rPh sb="163" eb="165">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</si>
</sst>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40-40C9-A31D-77F72D4A1AE8}"/>
            </c:ext>
          </c:extLst>
        </c:ser>
        <c:dLbls>
          <c:showLegendKey val="0"/>
          <c:showVal val="0"/>
          <c:showCatName val="0"/>
          <c:showSerName val="0"/>
          <c:showPercent val="0"/>
          <c:showBubbleSize val="0"/>
        </c:dLbls>
        <c:gapWidth val="150"/>
        <c:axId val="90557056"/>
        <c:axId val="90563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0.09</c:v>
                </c:pt>
                <c:pt idx="3">
                  <c:v>0.09</c:v>
                </c:pt>
                <c:pt idx="4">
                  <c:v>0.13</c:v>
                </c:pt>
              </c:numCache>
            </c:numRef>
          </c:val>
          <c:smooth val="0"/>
          <c:extLst>
            <c:ext xmlns:c16="http://schemas.microsoft.com/office/drawing/2014/chart" uri="{C3380CC4-5D6E-409C-BE32-E72D297353CC}">
              <c16:uniqueId val="{00000001-7E40-40C9-A31D-77F72D4A1AE8}"/>
            </c:ext>
          </c:extLst>
        </c:ser>
        <c:dLbls>
          <c:showLegendKey val="0"/>
          <c:showVal val="0"/>
          <c:showCatName val="0"/>
          <c:showSerName val="0"/>
          <c:showPercent val="0"/>
          <c:showBubbleSize val="0"/>
        </c:dLbls>
        <c:marker val="1"/>
        <c:smooth val="0"/>
        <c:axId val="90557056"/>
        <c:axId val="90563328"/>
      </c:lineChart>
      <c:dateAx>
        <c:axId val="90557056"/>
        <c:scaling>
          <c:orientation val="minMax"/>
        </c:scaling>
        <c:delete val="1"/>
        <c:axPos val="b"/>
        <c:numFmt formatCode="ge" sourceLinked="1"/>
        <c:majorTickMark val="none"/>
        <c:minorTickMark val="none"/>
        <c:tickLblPos val="none"/>
        <c:crossAx val="90563328"/>
        <c:crosses val="autoZero"/>
        <c:auto val="1"/>
        <c:lblOffset val="100"/>
        <c:baseTimeUnit val="years"/>
      </c:dateAx>
      <c:valAx>
        <c:axId val="9056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5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12.49</c:v>
                </c:pt>
                <c:pt idx="1">
                  <c:v>13.16</c:v>
                </c:pt>
                <c:pt idx="2">
                  <c:v>12.57</c:v>
                </c:pt>
                <c:pt idx="3">
                  <c:v>16.62</c:v>
                </c:pt>
                <c:pt idx="4">
                  <c:v>19.87</c:v>
                </c:pt>
              </c:numCache>
            </c:numRef>
          </c:val>
          <c:extLst>
            <c:ext xmlns:c16="http://schemas.microsoft.com/office/drawing/2014/chart" uri="{C3380CC4-5D6E-409C-BE32-E72D297353CC}">
              <c16:uniqueId val="{00000000-D6E5-4847-9D3C-5B0D1517C679}"/>
            </c:ext>
          </c:extLst>
        </c:ser>
        <c:dLbls>
          <c:showLegendKey val="0"/>
          <c:showVal val="0"/>
          <c:showCatName val="0"/>
          <c:showSerName val="0"/>
          <c:showPercent val="0"/>
          <c:showBubbleSize val="0"/>
        </c:dLbls>
        <c:gapWidth val="150"/>
        <c:axId val="97499776"/>
        <c:axId val="9751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41.35</c:v>
                </c:pt>
                <c:pt idx="2">
                  <c:v>42.9</c:v>
                </c:pt>
                <c:pt idx="3">
                  <c:v>43.36</c:v>
                </c:pt>
                <c:pt idx="4">
                  <c:v>42.56</c:v>
                </c:pt>
              </c:numCache>
            </c:numRef>
          </c:val>
          <c:smooth val="0"/>
          <c:extLst>
            <c:ext xmlns:c16="http://schemas.microsoft.com/office/drawing/2014/chart" uri="{C3380CC4-5D6E-409C-BE32-E72D297353CC}">
              <c16:uniqueId val="{00000001-D6E5-4847-9D3C-5B0D1517C679}"/>
            </c:ext>
          </c:extLst>
        </c:ser>
        <c:dLbls>
          <c:showLegendKey val="0"/>
          <c:showVal val="0"/>
          <c:showCatName val="0"/>
          <c:showSerName val="0"/>
          <c:showPercent val="0"/>
          <c:showBubbleSize val="0"/>
        </c:dLbls>
        <c:marker val="1"/>
        <c:smooth val="0"/>
        <c:axId val="97499776"/>
        <c:axId val="97510144"/>
      </c:lineChart>
      <c:dateAx>
        <c:axId val="97499776"/>
        <c:scaling>
          <c:orientation val="minMax"/>
        </c:scaling>
        <c:delete val="1"/>
        <c:axPos val="b"/>
        <c:numFmt formatCode="ge" sourceLinked="1"/>
        <c:majorTickMark val="none"/>
        <c:minorTickMark val="none"/>
        <c:tickLblPos val="none"/>
        <c:crossAx val="97510144"/>
        <c:crosses val="autoZero"/>
        <c:auto val="1"/>
        <c:lblOffset val="100"/>
        <c:baseTimeUnit val="years"/>
      </c:dateAx>
      <c:valAx>
        <c:axId val="9751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9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57.19</c:v>
                </c:pt>
                <c:pt idx="1">
                  <c:v>69.94</c:v>
                </c:pt>
                <c:pt idx="2">
                  <c:v>65.45</c:v>
                </c:pt>
                <c:pt idx="3">
                  <c:v>76.45</c:v>
                </c:pt>
                <c:pt idx="4">
                  <c:v>74.23</c:v>
                </c:pt>
              </c:numCache>
            </c:numRef>
          </c:val>
          <c:extLst>
            <c:ext xmlns:c16="http://schemas.microsoft.com/office/drawing/2014/chart" uri="{C3380CC4-5D6E-409C-BE32-E72D297353CC}">
              <c16:uniqueId val="{00000000-3CA1-47B3-97A5-31CE919B5278}"/>
            </c:ext>
          </c:extLst>
        </c:ser>
        <c:dLbls>
          <c:showLegendKey val="0"/>
          <c:showVal val="0"/>
          <c:showCatName val="0"/>
          <c:showSerName val="0"/>
          <c:showPercent val="0"/>
          <c:showBubbleSize val="0"/>
        </c:dLbls>
        <c:gapWidth val="150"/>
        <c:axId val="97213440"/>
        <c:axId val="9721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82.9</c:v>
                </c:pt>
                <c:pt idx="2">
                  <c:v>83.5</c:v>
                </c:pt>
                <c:pt idx="3">
                  <c:v>83.06</c:v>
                </c:pt>
                <c:pt idx="4">
                  <c:v>83.32</c:v>
                </c:pt>
              </c:numCache>
            </c:numRef>
          </c:val>
          <c:smooth val="0"/>
          <c:extLst>
            <c:ext xmlns:c16="http://schemas.microsoft.com/office/drawing/2014/chart" uri="{C3380CC4-5D6E-409C-BE32-E72D297353CC}">
              <c16:uniqueId val="{00000001-3CA1-47B3-97A5-31CE919B5278}"/>
            </c:ext>
          </c:extLst>
        </c:ser>
        <c:dLbls>
          <c:showLegendKey val="0"/>
          <c:showVal val="0"/>
          <c:showCatName val="0"/>
          <c:showSerName val="0"/>
          <c:showPercent val="0"/>
          <c:showBubbleSize val="0"/>
        </c:dLbls>
        <c:marker val="1"/>
        <c:smooth val="0"/>
        <c:axId val="97213440"/>
        <c:axId val="97215616"/>
      </c:lineChart>
      <c:dateAx>
        <c:axId val="97213440"/>
        <c:scaling>
          <c:orientation val="minMax"/>
        </c:scaling>
        <c:delete val="1"/>
        <c:axPos val="b"/>
        <c:numFmt formatCode="ge" sourceLinked="1"/>
        <c:majorTickMark val="none"/>
        <c:minorTickMark val="none"/>
        <c:tickLblPos val="none"/>
        <c:crossAx val="97215616"/>
        <c:crosses val="autoZero"/>
        <c:auto val="1"/>
        <c:lblOffset val="100"/>
        <c:baseTimeUnit val="years"/>
      </c:dateAx>
      <c:valAx>
        <c:axId val="9721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1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42.59</c:v>
                </c:pt>
                <c:pt idx="1">
                  <c:v>42.24</c:v>
                </c:pt>
                <c:pt idx="2">
                  <c:v>45.62</c:v>
                </c:pt>
                <c:pt idx="3">
                  <c:v>42.07</c:v>
                </c:pt>
                <c:pt idx="4">
                  <c:v>42.66</c:v>
                </c:pt>
              </c:numCache>
            </c:numRef>
          </c:val>
          <c:extLst>
            <c:ext xmlns:c16="http://schemas.microsoft.com/office/drawing/2014/chart" uri="{C3380CC4-5D6E-409C-BE32-E72D297353CC}">
              <c16:uniqueId val="{00000000-6E75-4CDA-AC59-34B6C87EC56B}"/>
            </c:ext>
          </c:extLst>
        </c:ser>
        <c:dLbls>
          <c:showLegendKey val="0"/>
          <c:showVal val="0"/>
          <c:showCatName val="0"/>
          <c:showSerName val="0"/>
          <c:showPercent val="0"/>
          <c:showBubbleSize val="0"/>
        </c:dLbls>
        <c:gapWidth val="150"/>
        <c:axId val="96717824"/>
        <c:axId val="9672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75-4CDA-AC59-34B6C87EC56B}"/>
            </c:ext>
          </c:extLst>
        </c:ser>
        <c:dLbls>
          <c:showLegendKey val="0"/>
          <c:showVal val="0"/>
          <c:showCatName val="0"/>
          <c:showSerName val="0"/>
          <c:showPercent val="0"/>
          <c:showBubbleSize val="0"/>
        </c:dLbls>
        <c:marker val="1"/>
        <c:smooth val="0"/>
        <c:axId val="96717824"/>
        <c:axId val="96724096"/>
      </c:lineChart>
      <c:dateAx>
        <c:axId val="96717824"/>
        <c:scaling>
          <c:orientation val="minMax"/>
        </c:scaling>
        <c:delete val="1"/>
        <c:axPos val="b"/>
        <c:numFmt formatCode="ge" sourceLinked="1"/>
        <c:majorTickMark val="none"/>
        <c:minorTickMark val="none"/>
        <c:tickLblPos val="none"/>
        <c:crossAx val="96724096"/>
        <c:crosses val="autoZero"/>
        <c:auto val="1"/>
        <c:lblOffset val="100"/>
        <c:baseTimeUnit val="years"/>
      </c:dateAx>
      <c:valAx>
        <c:axId val="9672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1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76-4B85-8E11-25AD0D05DA88}"/>
            </c:ext>
          </c:extLst>
        </c:ser>
        <c:dLbls>
          <c:showLegendKey val="0"/>
          <c:showVal val="0"/>
          <c:showCatName val="0"/>
          <c:showSerName val="0"/>
          <c:showPercent val="0"/>
          <c:showBubbleSize val="0"/>
        </c:dLbls>
        <c:gapWidth val="150"/>
        <c:axId val="96824704"/>
        <c:axId val="9682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76-4B85-8E11-25AD0D05DA88}"/>
            </c:ext>
          </c:extLst>
        </c:ser>
        <c:dLbls>
          <c:showLegendKey val="0"/>
          <c:showVal val="0"/>
          <c:showCatName val="0"/>
          <c:showSerName val="0"/>
          <c:showPercent val="0"/>
          <c:showBubbleSize val="0"/>
        </c:dLbls>
        <c:marker val="1"/>
        <c:smooth val="0"/>
        <c:axId val="96824704"/>
        <c:axId val="96826880"/>
      </c:lineChart>
      <c:dateAx>
        <c:axId val="96824704"/>
        <c:scaling>
          <c:orientation val="minMax"/>
        </c:scaling>
        <c:delete val="1"/>
        <c:axPos val="b"/>
        <c:numFmt formatCode="ge" sourceLinked="1"/>
        <c:majorTickMark val="none"/>
        <c:minorTickMark val="none"/>
        <c:tickLblPos val="none"/>
        <c:crossAx val="96826880"/>
        <c:crosses val="autoZero"/>
        <c:auto val="1"/>
        <c:lblOffset val="100"/>
        <c:baseTimeUnit val="years"/>
      </c:dateAx>
      <c:valAx>
        <c:axId val="9682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2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02-470A-B013-8FF4EEC83A72}"/>
            </c:ext>
          </c:extLst>
        </c:ser>
        <c:dLbls>
          <c:showLegendKey val="0"/>
          <c:showVal val="0"/>
          <c:showCatName val="0"/>
          <c:showSerName val="0"/>
          <c:showPercent val="0"/>
          <c:showBubbleSize val="0"/>
        </c:dLbls>
        <c:gapWidth val="150"/>
        <c:axId val="97132544"/>
        <c:axId val="9713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02-470A-B013-8FF4EEC83A72}"/>
            </c:ext>
          </c:extLst>
        </c:ser>
        <c:dLbls>
          <c:showLegendKey val="0"/>
          <c:showVal val="0"/>
          <c:showCatName val="0"/>
          <c:showSerName val="0"/>
          <c:showPercent val="0"/>
          <c:showBubbleSize val="0"/>
        </c:dLbls>
        <c:marker val="1"/>
        <c:smooth val="0"/>
        <c:axId val="97132544"/>
        <c:axId val="97134464"/>
      </c:lineChart>
      <c:dateAx>
        <c:axId val="97132544"/>
        <c:scaling>
          <c:orientation val="minMax"/>
        </c:scaling>
        <c:delete val="1"/>
        <c:axPos val="b"/>
        <c:numFmt formatCode="ge" sourceLinked="1"/>
        <c:majorTickMark val="none"/>
        <c:minorTickMark val="none"/>
        <c:tickLblPos val="none"/>
        <c:crossAx val="97134464"/>
        <c:crosses val="autoZero"/>
        <c:auto val="1"/>
        <c:lblOffset val="100"/>
        <c:baseTimeUnit val="years"/>
      </c:dateAx>
      <c:valAx>
        <c:axId val="9713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3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02-4BDB-9892-4F37A1747DFC}"/>
            </c:ext>
          </c:extLst>
        </c:ser>
        <c:dLbls>
          <c:showLegendKey val="0"/>
          <c:showVal val="0"/>
          <c:showCatName val="0"/>
          <c:showSerName val="0"/>
          <c:showPercent val="0"/>
          <c:showBubbleSize val="0"/>
        </c:dLbls>
        <c:gapWidth val="150"/>
        <c:axId val="97159808"/>
        <c:axId val="9717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02-4BDB-9892-4F37A1747DFC}"/>
            </c:ext>
          </c:extLst>
        </c:ser>
        <c:dLbls>
          <c:showLegendKey val="0"/>
          <c:showVal val="0"/>
          <c:showCatName val="0"/>
          <c:showSerName val="0"/>
          <c:showPercent val="0"/>
          <c:showBubbleSize val="0"/>
        </c:dLbls>
        <c:marker val="1"/>
        <c:smooth val="0"/>
        <c:axId val="97159808"/>
        <c:axId val="97170176"/>
      </c:lineChart>
      <c:dateAx>
        <c:axId val="97159808"/>
        <c:scaling>
          <c:orientation val="minMax"/>
        </c:scaling>
        <c:delete val="1"/>
        <c:axPos val="b"/>
        <c:numFmt formatCode="ge" sourceLinked="1"/>
        <c:majorTickMark val="none"/>
        <c:minorTickMark val="none"/>
        <c:tickLblPos val="none"/>
        <c:crossAx val="97170176"/>
        <c:crosses val="autoZero"/>
        <c:auto val="1"/>
        <c:lblOffset val="100"/>
        <c:baseTimeUnit val="years"/>
      </c:dateAx>
      <c:valAx>
        <c:axId val="9717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5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71-4578-8B4B-7B9C77419591}"/>
            </c:ext>
          </c:extLst>
        </c:ser>
        <c:dLbls>
          <c:showLegendKey val="0"/>
          <c:showVal val="0"/>
          <c:showCatName val="0"/>
          <c:showSerName val="0"/>
          <c:showPercent val="0"/>
          <c:showBubbleSize val="0"/>
        </c:dLbls>
        <c:gapWidth val="150"/>
        <c:axId val="96947200"/>
        <c:axId val="9695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71-4578-8B4B-7B9C77419591}"/>
            </c:ext>
          </c:extLst>
        </c:ser>
        <c:dLbls>
          <c:showLegendKey val="0"/>
          <c:showVal val="0"/>
          <c:showCatName val="0"/>
          <c:showSerName val="0"/>
          <c:showPercent val="0"/>
          <c:showBubbleSize val="0"/>
        </c:dLbls>
        <c:marker val="1"/>
        <c:smooth val="0"/>
        <c:axId val="96947200"/>
        <c:axId val="96953472"/>
      </c:lineChart>
      <c:dateAx>
        <c:axId val="96947200"/>
        <c:scaling>
          <c:orientation val="minMax"/>
        </c:scaling>
        <c:delete val="1"/>
        <c:axPos val="b"/>
        <c:numFmt formatCode="ge" sourceLinked="1"/>
        <c:majorTickMark val="none"/>
        <c:minorTickMark val="none"/>
        <c:tickLblPos val="none"/>
        <c:crossAx val="96953472"/>
        <c:crosses val="autoZero"/>
        <c:auto val="1"/>
        <c:lblOffset val="100"/>
        <c:baseTimeUnit val="years"/>
      </c:dateAx>
      <c:valAx>
        <c:axId val="9695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4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formatCode="#,##0.00;&quot;△&quot;#,##0.00;&quot;-&quot;">
                  <c:v>7259.93</c:v>
                </c:pt>
                <c:pt idx="3" formatCode="#,##0.00;&quot;△&quot;#,##0.00;&quot;-&quot;">
                  <c:v>5673.09</c:v>
                </c:pt>
                <c:pt idx="4" formatCode="#,##0.00;&quot;△&quot;#,##0.00;&quot;-&quot;">
                  <c:v>5238.46</c:v>
                </c:pt>
              </c:numCache>
            </c:numRef>
          </c:val>
          <c:extLst>
            <c:ext xmlns:c16="http://schemas.microsoft.com/office/drawing/2014/chart" uri="{C3380CC4-5D6E-409C-BE32-E72D297353CC}">
              <c16:uniqueId val="{00000000-BAAD-46A0-9D82-6C6F436E95A0}"/>
            </c:ext>
          </c:extLst>
        </c:ser>
        <c:dLbls>
          <c:showLegendKey val="0"/>
          <c:showVal val="0"/>
          <c:showCatName val="0"/>
          <c:showSerName val="0"/>
          <c:showPercent val="0"/>
          <c:showBubbleSize val="0"/>
        </c:dLbls>
        <c:gapWidth val="150"/>
        <c:axId val="96984448"/>
        <c:axId val="9698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BAAD-46A0-9D82-6C6F436E95A0}"/>
            </c:ext>
          </c:extLst>
        </c:ser>
        <c:dLbls>
          <c:showLegendKey val="0"/>
          <c:showVal val="0"/>
          <c:showCatName val="0"/>
          <c:showSerName val="0"/>
          <c:showPercent val="0"/>
          <c:showBubbleSize val="0"/>
        </c:dLbls>
        <c:marker val="1"/>
        <c:smooth val="0"/>
        <c:axId val="96984448"/>
        <c:axId val="96986624"/>
      </c:lineChart>
      <c:dateAx>
        <c:axId val="96984448"/>
        <c:scaling>
          <c:orientation val="minMax"/>
        </c:scaling>
        <c:delete val="1"/>
        <c:axPos val="b"/>
        <c:numFmt formatCode="ge" sourceLinked="1"/>
        <c:majorTickMark val="none"/>
        <c:minorTickMark val="none"/>
        <c:tickLblPos val="none"/>
        <c:crossAx val="96986624"/>
        <c:crosses val="autoZero"/>
        <c:auto val="1"/>
        <c:lblOffset val="100"/>
        <c:baseTimeUnit val="years"/>
      </c:dateAx>
      <c:valAx>
        <c:axId val="9698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8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45.98</c:v>
                </c:pt>
                <c:pt idx="1">
                  <c:v>42.67</c:v>
                </c:pt>
                <c:pt idx="2">
                  <c:v>29.3</c:v>
                </c:pt>
                <c:pt idx="3">
                  <c:v>36.24</c:v>
                </c:pt>
                <c:pt idx="4">
                  <c:v>30.68</c:v>
                </c:pt>
              </c:numCache>
            </c:numRef>
          </c:val>
          <c:extLst>
            <c:ext xmlns:c16="http://schemas.microsoft.com/office/drawing/2014/chart" uri="{C3380CC4-5D6E-409C-BE32-E72D297353CC}">
              <c16:uniqueId val="{00000000-452E-46CE-9657-DF0BDFDE098A}"/>
            </c:ext>
          </c:extLst>
        </c:ser>
        <c:dLbls>
          <c:showLegendKey val="0"/>
          <c:showVal val="0"/>
          <c:showCatName val="0"/>
          <c:showSerName val="0"/>
          <c:showPercent val="0"/>
          <c:showBubbleSize val="0"/>
        </c:dLbls>
        <c:gapWidth val="150"/>
        <c:axId val="97091584"/>
        <c:axId val="9709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66.22</c:v>
                </c:pt>
                <c:pt idx="2">
                  <c:v>69.87</c:v>
                </c:pt>
                <c:pt idx="3">
                  <c:v>74.3</c:v>
                </c:pt>
                <c:pt idx="4">
                  <c:v>72.260000000000005</c:v>
                </c:pt>
              </c:numCache>
            </c:numRef>
          </c:val>
          <c:smooth val="0"/>
          <c:extLst>
            <c:ext xmlns:c16="http://schemas.microsoft.com/office/drawing/2014/chart" uri="{C3380CC4-5D6E-409C-BE32-E72D297353CC}">
              <c16:uniqueId val="{00000001-452E-46CE-9657-DF0BDFDE098A}"/>
            </c:ext>
          </c:extLst>
        </c:ser>
        <c:dLbls>
          <c:showLegendKey val="0"/>
          <c:showVal val="0"/>
          <c:showCatName val="0"/>
          <c:showSerName val="0"/>
          <c:showPercent val="0"/>
          <c:showBubbleSize val="0"/>
        </c:dLbls>
        <c:marker val="1"/>
        <c:smooth val="0"/>
        <c:axId val="97091584"/>
        <c:axId val="97093504"/>
      </c:lineChart>
      <c:dateAx>
        <c:axId val="97091584"/>
        <c:scaling>
          <c:orientation val="minMax"/>
        </c:scaling>
        <c:delete val="1"/>
        <c:axPos val="b"/>
        <c:numFmt formatCode="ge" sourceLinked="1"/>
        <c:majorTickMark val="none"/>
        <c:minorTickMark val="none"/>
        <c:tickLblPos val="none"/>
        <c:crossAx val="97093504"/>
        <c:crosses val="autoZero"/>
        <c:auto val="1"/>
        <c:lblOffset val="100"/>
        <c:baseTimeUnit val="years"/>
      </c:dateAx>
      <c:valAx>
        <c:axId val="9709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9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488.31</c:v>
                </c:pt>
                <c:pt idx="1">
                  <c:v>537.20000000000005</c:v>
                </c:pt>
                <c:pt idx="2">
                  <c:v>774.57</c:v>
                </c:pt>
                <c:pt idx="3">
                  <c:v>646.71</c:v>
                </c:pt>
                <c:pt idx="4">
                  <c:v>733.96</c:v>
                </c:pt>
              </c:numCache>
            </c:numRef>
          </c:val>
          <c:extLst>
            <c:ext xmlns:c16="http://schemas.microsoft.com/office/drawing/2014/chart" uri="{C3380CC4-5D6E-409C-BE32-E72D297353CC}">
              <c16:uniqueId val="{00000000-1A1C-4DD3-936C-61055F5136FB}"/>
            </c:ext>
          </c:extLst>
        </c:ser>
        <c:dLbls>
          <c:showLegendKey val="0"/>
          <c:showVal val="0"/>
          <c:showCatName val="0"/>
          <c:showSerName val="0"/>
          <c:showPercent val="0"/>
          <c:showBubbleSize val="0"/>
        </c:dLbls>
        <c:gapWidth val="150"/>
        <c:axId val="97102080"/>
        <c:axId val="9746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246.72</c:v>
                </c:pt>
                <c:pt idx="2">
                  <c:v>234.96</c:v>
                </c:pt>
                <c:pt idx="3">
                  <c:v>221.81</c:v>
                </c:pt>
                <c:pt idx="4">
                  <c:v>230.02</c:v>
                </c:pt>
              </c:numCache>
            </c:numRef>
          </c:val>
          <c:smooth val="0"/>
          <c:extLst>
            <c:ext xmlns:c16="http://schemas.microsoft.com/office/drawing/2014/chart" uri="{C3380CC4-5D6E-409C-BE32-E72D297353CC}">
              <c16:uniqueId val="{00000001-1A1C-4DD3-936C-61055F5136FB}"/>
            </c:ext>
          </c:extLst>
        </c:ser>
        <c:dLbls>
          <c:showLegendKey val="0"/>
          <c:showVal val="0"/>
          <c:showCatName val="0"/>
          <c:showSerName val="0"/>
          <c:showPercent val="0"/>
          <c:showBubbleSize val="0"/>
        </c:dLbls>
        <c:marker val="1"/>
        <c:smooth val="0"/>
        <c:axId val="97102080"/>
        <c:axId val="97464704"/>
      </c:lineChart>
      <c:dateAx>
        <c:axId val="97102080"/>
        <c:scaling>
          <c:orientation val="minMax"/>
        </c:scaling>
        <c:delete val="1"/>
        <c:axPos val="b"/>
        <c:numFmt formatCode="ge" sourceLinked="1"/>
        <c:majorTickMark val="none"/>
        <c:minorTickMark val="none"/>
        <c:tickLblPos val="none"/>
        <c:crossAx val="97464704"/>
        <c:crosses val="autoZero"/>
        <c:auto val="1"/>
        <c:lblOffset val="100"/>
        <c:baseTimeUnit val="years"/>
      </c:dateAx>
      <c:valAx>
        <c:axId val="9746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0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小谷村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2981</v>
      </c>
      <c r="AM8" s="68"/>
      <c r="AN8" s="68"/>
      <c r="AO8" s="68"/>
      <c r="AP8" s="68"/>
      <c r="AQ8" s="68"/>
      <c r="AR8" s="68"/>
      <c r="AS8" s="68"/>
      <c r="AT8" s="67">
        <f>データ!T6</f>
        <v>267.91000000000003</v>
      </c>
      <c r="AU8" s="67"/>
      <c r="AV8" s="67"/>
      <c r="AW8" s="67"/>
      <c r="AX8" s="67"/>
      <c r="AY8" s="67"/>
      <c r="AZ8" s="67"/>
      <c r="BA8" s="67"/>
      <c r="BB8" s="67">
        <f>データ!U6</f>
        <v>11.13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12.31</v>
      </c>
      <c r="Q10" s="67"/>
      <c r="R10" s="67"/>
      <c r="S10" s="67"/>
      <c r="T10" s="67"/>
      <c r="U10" s="67"/>
      <c r="V10" s="67"/>
      <c r="W10" s="67">
        <f>データ!Q6</f>
        <v>61.03</v>
      </c>
      <c r="X10" s="67"/>
      <c r="Y10" s="67"/>
      <c r="Z10" s="67"/>
      <c r="AA10" s="67"/>
      <c r="AB10" s="67"/>
      <c r="AC10" s="67"/>
      <c r="AD10" s="68">
        <f>データ!R6</f>
        <v>3800</v>
      </c>
      <c r="AE10" s="68"/>
      <c r="AF10" s="68"/>
      <c r="AG10" s="68"/>
      <c r="AH10" s="68"/>
      <c r="AI10" s="68"/>
      <c r="AJ10" s="68"/>
      <c r="AK10" s="2"/>
      <c r="AL10" s="68">
        <f>データ!V6</f>
        <v>357</v>
      </c>
      <c r="AM10" s="68"/>
      <c r="AN10" s="68"/>
      <c r="AO10" s="68"/>
      <c r="AP10" s="68"/>
      <c r="AQ10" s="68"/>
      <c r="AR10" s="68"/>
      <c r="AS10" s="68"/>
      <c r="AT10" s="67">
        <f>データ!W6</f>
        <v>0.35</v>
      </c>
      <c r="AU10" s="67"/>
      <c r="AV10" s="67"/>
      <c r="AW10" s="67"/>
      <c r="AX10" s="67"/>
      <c r="AY10" s="67"/>
      <c r="AZ10" s="67"/>
      <c r="BA10" s="67"/>
      <c r="BB10" s="67">
        <f>データ!X6</f>
        <v>1020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114</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45</v>
      </c>
      <c r="O86" s="26" t="str">
        <f>データ!EO6</f>
        <v>【0.12】</v>
      </c>
    </row>
  </sheetData>
  <sheetProtection algorithmName="SHA-512" hashValue="N5ylrvihBWF6ksc37ODBsTiiTJrftmGcoP6297GYrLftTGtWpOOo2D/FA+7R+3JSzdKcDxZivR/ToUgeMPi0Jg==" saltValue="kP1jkzxWD6yj4NHg/cAoR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204862</v>
      </c>
      <c r="D6" s="33">
        <f t="shared" si="3"/>
        <v>47</v>
      </c>
      <c r="E6" s="33">
        <f t="shared" si="3"/>
        <v>17</v>
      </c>
      <c r="F6" s="33">
        <f t="shared" si="3"/>
        <v>4</v>
      </c>
      <c r="G6" s="33">
        <f t="shared" si="3"/>
        <v>0</v>
      </c>
      <c r="H6" s="33" t="str">
        <f t="shared" si="3"/>
        <v>長野県　小谷村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12.31</v>
      </c>
      <c r="Q6" s="34">
        <f t="shared" si="3"/>
        <v>61.03</v>
      </c>
      <c r="R6" s="34">
        <f t="shared" si="3"/>
        <v>3800</v>
      </c>
      <c r="S6" s="34">
        <f t="shared" si="3"/>
        <v>2981</v>
      </c>
      <c r="T6" s="34">
        <f t="shared" si="3"/>
        <v>267.91000000000003</v>
      </c>
      <c r="U6" s="34">
        <f t="shared" si="3"/>
        <v>11.13</v>
      </c>
      <c r="V6" s="34">
        <f t="shared" si="3"/>
        <v>357</v>
      </c>
      <c r="W6" s="34">
        <f t="shared" si="3"/>
        <v>0.35</v>
      </c>
      <c r="X6" s="34">
        <f t="shared" si="3"/>
        <v>1020</v>
      </c>
      <c r="Y6" s="35">
        <f>IF(Y7="",NA(),Y7)</f>
        <v>42.59</v>
      </c>
      <c r="Z6" s="35">
        <f t="shared" ref="Z6:AH6" si="4">IF(Z7="",NA(),Z7)</f>
        <v>42.24</v>
      </c>
      <c r="AA6" s="35">
        <f t="shared" si="4"/>
        <v>45.62</v>
      </c>
      <c r="AB6" s="35">
        <f t="shared" si="4"/>
        <v>42.07</v>
      </c>
      <c r="AC6" s="35">
        <f t="shared" si="4"/>
        <v>42.66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7259.93</v>
      </c>
      <c r="BI6" s="35">
        <f t="shared" si="7"/>
        <v>5673.09</v>
      </c>
      <c r="BJ6" s="35">
        <f t="shared" si="7"/>
        <v>5238.46</v>
      </c>
      <c r="BK6" s="35">
        <f t="shared" si="7"/>
        <v>1671.86</v>
      </c>
      <c r="BL6" s="35">
        <f t="shared" si="7"/>
        <v>1434.89</v>
      </c>
      <c r="BM6" s="35">
        <f t="shared" si="7"/>
        <v>1298.9100000000001</v>
      </c>
      <c r="BN6" s="35">
        <f t="shared" si="7"/>
        <v>1243.71</v>
      </c>
      <c r="BO6" s="35">
        <f t="shared" si="7"/>
        <v>1194.1500000000001</v>
      </c>
      <c r="BP6" s="34" t="str">
        <f>IF(BP7="","",IF(BP7="-","【-】","【"&amp;SUBSTITUTE(TEXT(BP7,"#,##0.00"),"-","△")&amp;"】"))</f>
        <v>【1,209.40】</v>
      </c>
      <c r="BQ6" s="35">
        <f>IF(BQ7="",NA(),BQ7)</f>
        <v>45.98</v>
      </c>
      <c r="BR6" s="35">
        <f t="shared" ref="BR6:BZ6" si="8">IF(BR7="",NA(),BR7)</f>
        <v>42.67</v>
      </c>
      <c r="BS6" s="35">
        <f t="shared" si="8"/>
        <v>29.3</v>
      </c>
      <c r="BT6" s="35">
        <f t="shared" si="8"/>
        <v>36.24</v>
      </c>
      <c r="BU6" s="35">
        <f t="shared" si="8"/>
        <v>30.68</v>
      </c>
      <c r="BV6" s="35">
        <f t="shared" si="8"/>
        <v>50.54</v>
      </c>
      <c r="BW6" s="35">
        <f t="shared" si="8"/>
        <v>66.22</v>
      </c>
      <c r="BX6" s="35">
        <f t="shared" si="8"/>
        <v>69.87</v>
      </c>
      <c r="BY6" s="35">
        <f t="shared" si="8"/>
        <v>74.3</v>
      </c>
      <c r="BZ6" s="35">
        <f t="shared" si="8"/>
        <v>72.260000000000005</v>
      </c>
      <c r="CA6" s="34" t="str">
        <f>IF(CA7="","",IF(CA7="-","【-】","【"&amp;SUBSTITUTE(TEXT(CA7,"#,##0.00"),"-","△")&amp;"】"))</f>
        <v>【74.48】</v>
      </c>
      <c r="CB6" s="35">
        <f>IF(CB7="",NA(),CB7)</f>
        <v>488.31</v>
      </c>
      <c r="CC6" s="35">
        <f t="shared" ref="CC6:CK6" si="9">IF(CC7="",NA(),CC7)</f>
        <v>537.20000000000005</v>
      </c>
      <c r="CD6" s="35">
        <f t="shared" si="9"/>
        <v>774.57</v>
      </c>
      <c r="CE6" s="35">
        <f t="shared" si="9"/>
        <v>646.71</v>
      </c>
      <c r="CF6" s="35">
        <f t="shared" si="9"/>
        <v>733.96</v>
      </c>
      <c r="CG6" s="35">
        <f t="shared" si="9"/>
        <v>320.36</v>
      </c>
      <c r="CH6" s="35">
        <f t="shared" si="9"/>
        <v>246.72</v>
      </c>
      <c r="CI6" s="35">
        <f t="shared" si="9"/>
        <v>234.96</v>
      </c>
      <c r="CJ6" s="35">
        <f t="shared" si="9"/>
        <v>221.81</v>
      </c>
      <c r="CK6" s="35">
        <f t="shared" si="9"/>
        <v>230.02</v>
      </c>
      <c r="CL6" s="34" t="str">
        <f>IF(CL7="","",IF(CL7="-","【-】","【"&amp;SUBSTITUTE(TEXT(CL7,"#,##0.00"),"-","△")&amp;"】"))</f>
        <v>【219.46】</v>
      </c>
      <c r="CM6" s="35">
        <f>IF(CM7="",NA(),CM7)</f>
        <v>12.49</v>
      </c>
      <c r="CN6" s="35">
        <f t="shared" ref="CN6:CV6" si="10">IF(CN7="",NA(),CN7)</f>
        <v>13.16</v>
      </c>
      <c r="CO6" s="35">
        <f t="shared" si="10"/>
        <v>12.57</v>
      </c>
      <c r="CP6" s="35">
        <f t="shared" si="10"/>
        <v>16.62</v>
      </c>
      <c r="CQ6" s="35">
        <f t="shared" si="10"/>
        <v>19.87</v>
      </c>
      <c r="CR6" s="35">
        <f t="shared" si="10"/>
        <v>34.74</v>
      </c>
      <c r="CS6" s="35">
        <f t="shared" si="10"/>
        <v>41.35</v>
      </c>
      <c r="CT6" s="35">
        <f t="shared" si="10"/>
        <v>42.9</v>
      </c>
      <c r="CU6" s="35">
        <f t="shared" si="10"/>
        <v>43.36</v>
      </c>
      <c r="CV6" s="35">
        <f t="shared" si="10"/>
        <v>42.56</v>
      </c>
      <c r="CW6" s="34" t="str">
        <f>IF(CW7="","",IF(CW7="-","【-】","【"&amp;SUBSTITUTE(TEXT(CW7,"#,##0.00"),"-","△")&amp;"】"))</f>
        <v>【42.82】</v>
      </c>
      <c r="CX6" s="35">
        <f>IF(CX7="",NA(),CX7)</f>
        <v>57.19</v>
      </c>
      <c r="CY6" s="35">
        <f t="shared" ref="CY6:DG6" si="11">IF(CY7="",NA(),CY7)</f>
        <v>69.94</v>
      </c>
      <c r="CZ6" s="35">
        <f t="shared" si="11"/>
        <v>65.45</v>
      </c>
      <c r="DA6" s="35">
        <f t="shared" si="11"/>
        <v>76.45</v>
      </c>
      <c r="DB6" s="35">
        <f t="shared" si="11"/>
        <v>74.23</v>
      </c>
      <c r="DC6" s="35">
        <f t="shared" si="11"/>
        <v>70.14</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204862</v>
      </c>
      <c r="D7" s="37">
        <v>47</v>
      </c>
      <c r="E7" s="37">
        <v>17</v>
      </c>
      <c r="F7" s="37">
        <v>4</v>
      </c>
      <c r="G7" s="37">
        <v>0</v>
      </c>
      <c r="H7" s="37" t="s">
        <v>99</v>
      </c>
      <c r="I7" s="37" t="s">
        <v>100</v>
      </c>
      <c r="J7" s="37" t="s">
        <v>101</v>
      </c>
      <c r="K7" s="37" t="s">
        <v>102</v>
      </c>
      <c r="L7" s="37" t="s">
        <v>103</v>
      </c>
      <c r="M7" s="37" t="s">
        <v>104</v>
      </c>
      <c r="N7" s="38" t="s">
        <v>105</v>
      </c>
      <c r="O7" s="38" t="s">
        <v>106</v>
      </c>
      <c r="P7" s="38">
        <v>12.31</v>
      </c>
      <c r="Q7" s="38">
        <v>61.03</v>
      </c>
      <c r="R7" s="38">
        <v>3800</v>
      </c>
      <c r="S7" s="38">
        <v>2981</v>
      </c>
      <c r="T7" s="38">
        <v>267.91000000000003</v>
      </c>
      <c r="U7" s="38">
        <v>11.13</v>
      </c>
      <c r="V7" s="38">
        <v>357</v>
      </c>
      <c r="W7" s="38">
        <v>0.35</v>
      </c>
      <c r="X7" s="38">
        <v>1020</v>
      </c>
      <c r="Y7" s="38">
        <v>42.59</v>
      </c>
      <c r="Z7" s="38">
        <v>42.24</v>
      </c>
      <c r="AA7" s="38">
        <v>45.62</v>
      </c>
      <c r="AB7" s="38">
        <v>42.07</v>
      </c>
      <c r="AC7" s="38">
        <v>42.66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7259.93</v>
      </c>
      <c r="BI7" s="38">
        <v>5673.09</v>
      </c>
      <c r="BJ7" s="38">
        <v>5238.46</v>
      </c>
      <c r="BK7" s="38">
        <v>1671.86</v>
      </c>
      <c r="BL7" s="38">
        <v>1434.89</v>
      </c>
      <c r="BM7" s="38">
        <v>1298.9100000000001</v>
      </c>
      <c r="BN7" s="38">
        <v>1243.71</v>
      </c>
      <c r="BO7" s="38">
        <v>1194.1500000000001</v>
      </c>
      <c r="BP7" s="38">
        <v>1209.4000000000001</v>
      </c>
      <c r="BQ7" s="38">
        <v>45.98</v>
      </c>
      <c r="BR7" s="38">
        <v>42.67</v>
      </c>
      <c r="BS7" s="38">
        <v>29.3</v>
      </c>
      <c r="BT7" s="38">
        <v>36.24</v>
      </c>
      <c r="BU7" s="38">
        <v>30.68</v>
      </c>
      <c r="BV7" s="38">
        <v>50.54</v>
      </c>
      <c r="BW7" s="38">
        <v>66.22</v>
      </c>
      <c r="BX7" s="38">
        <v>69.87</v>
      </c>
      <c r="BY7" s="38">
        <v>74.3</v>
      </c>
      <c r="BZ7" s="38">
        <v>72.260000000000005</v>
      </c>
      <c r="CA7" s="38">
        <v>74.48</v>
      </c>
      <c r="CB7" s="38">
        <v>488.31</v>
      </c>
      <c r="CC7" s="38">
        <v>537.20000000000005</v>
      </c>
      <c r="CD7" s="38">
        <v>774.57</v>
      </c>
      <c r="CE7" s="38">
        <v>646.71</v>
      </c>
      <c r="CF7" s="38">
        <v>733.96</v>
      </c>
      <c r="CG7" s="38">
        <v>320.36</v>
      </c>
      <c r="CH7" s="38">
        <v>246.72</v>
      </c>
      <c r="CI7" s="38">
        <v>234.96</v>
      </c>
      <c r="CJ7" s="38">
        <v>221.81</v>
      </c>
      <c r="CK7" s="38">
        <v>230.02</v>
      </c>
      <c r="CL7" s="38">
        <v>219.46</v>
      </c>
      <c r="CM7" s="38">
        <v>12.49</v>
      </c>
      <c r="CN7" s="38">
        <v>13.16</v>
      </c>
      <c r="CO7" s="38">
        <v>12.57</v>
      </c>
      <c r="CP7" s="38">
        <v>16.62</v>
      </c>
      <c r="CQ7" s="38">
        <v>19.87</v>
      </c>
      <c r="CR7" s="38">
        <v>34.74</v>
      </c>
      <c r="CS7" s="38">
        <v>41.35</v>
      </c>
      <c r="CT7" s="38">
        <v>42.9</v>
      </c>
      <c r="CU7" s="38">
        <v>43.36</v>
      </c>
      <c r="CV7" s="38">
        <v>42.56</v>
      </c>
      <c r="CW7" s="38">
        <v>42.82</v>
      </c>
      <c r="CX7" s="38">
        <v>57.19</v>
      </c>
      <c r="CY7" s="38">
        <v>69.94</v>
      </c>
      <c r="CZ7" s="38">
        <v>65.45</v>
      </c>
      <c r="DA7" s="38">
        <v>76.45</v>
      </c>
      <c r="DB7" s="38">
        <v>74.23</v>
      </c>
      <c r="DC7" s="38">
        <v>70.14</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2020-01-20T07:09:50Z</cp:lastPrinted>
  <dcterms:created xsi:type="dcterms:W3CDTF">2019-12-05T05:12:25Z</dcterms:created>
  <dcterms:modified xsi:type="dcterms:W3CDTF">2020-02-20T04:21:53Z</dcterms:modified>
  <cp:category/>
</cp:coreProperties>
</file>