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7　松本地域振興局\204463 麻績村\"/>
    </mc:Choice>
  </mc:AlternateContent>
  <workbookProtection workbookAlgorithmName="SHA-512" workbookHashValue="gZDVXvmzpJiUOCo3rjaV9Zyrt0WpphwTe+Ikb3cKl5pF9jQhMKK2Tsw140MoE/HdlnwbiwMSxA4/auAWODZf3Q==" workbookSaltValue="8IXINZgTRFwLLLiYPjYJUQ==" workbookSpinCount="100000" lockStructure="1"/>
  <bookViews>
    <workbookView xWindow="-120" yWindow="-120" windowWidth="20730" windowHeight="11160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H85" i="4"/>
  <c r="E85" i="4"/>
  <c r="BB10" i="4"/>
  <c r="AT10" i="4"/>
  <c r="AL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<sst xmlns="http://schemas.openxmlformats.org/spreadsheetml/2006/main" count="225" uniqueCount="112">
  <si>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</si>
  <si>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</si>
  <si>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</si>
  <si>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</si>
  <si>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</si>
  <si>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</si>
  <si>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</si>
  <si>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</si>
  <si>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</si>
  <si>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</si>
  <si>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</si>
  <si>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</si>
  <si>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</si>
  <si>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</si>
  <si>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</si>
  <si>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</si>
  <si>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</si>
  <si>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</si>
  <si>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</si>
  <si>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</si>
  <si>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</si>
  <si>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</si>
  <si>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</si>
  <si>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</si>
  <si>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</si>
  <si>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</si>
  <si>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</si>
  <si>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</si>
  <si>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</si>
  <si>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</si>
  <si>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</si>
  <si>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</si>
  <si>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</si>
  <si>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</si>
  <si>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</si>
  <si>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</si>
  <si>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</si>
  <si>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</si>
  <si>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</si>
  <si>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</si>
  <si>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</si>
  <si>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</si>
  <si>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</si>
  <si>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</si>
  <si>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</si>
  <si>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</si>
  <si>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</si>
  <si>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</si>
  <si>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</si>
  <si>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</si>
  <si>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</si>
  <si>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</si>
  <si>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</si>
  <si>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</si>
  <si>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</si>
  <si>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</si>
  <si>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</si>
  <si>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</si>
  <si>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</si>
  <si>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</si>
  <si>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</si>
  <si>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</si>
  <si>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</si>
  <si>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</si>
  <si>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</si>
  <si>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</si>
  <si>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</si>
  <si>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</si>
  <si>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</si>
  <si>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</si>
  <si>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</si>
  <si>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</si>
  <si>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</si>
  <si>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</si>
  <si>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</si>
  <si>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</si>
  <si>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</si>
  <si>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</si>
  <si>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</si>
  <si>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</si>
  <si>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</si>
  <si>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</si>
  <si>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</si>
  <si>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</si>
  <si>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</si>
  <si>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</si>
  <si>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</si>
  <si>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</si>
  <si>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</si>
  <si>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</si>
  <si>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</si>
  <si>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</si>
  <si>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</si>
  <si>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</si>
  <si>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</si>
  <si>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</si>
  <si>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麻績村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</si>
  <si>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</si>
  <si>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</si>
  <si>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</si>
  <si>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</si>
  <si>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</si>
  <si>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</si>
  <si>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</si>
  <si>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</si>
  <si>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</si>
  <si>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</si>
  <si>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</si>
  <si>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</si>
  <si>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企業債償還金の減少に伴い、前年度より改善されている。
④企業債残高対給水収益比率
　比率は年々減少しており、更新事業も完了していることから、今後も減少が継続される予定である。
⑤料金回収率、⑥給水原価
　企業債償還金の減少に伴いどちらも改善傾向が続いている。今後もこの傾向が継続される予定である。
⑦施設利用率
　人口の減少等社会情勢の変化に伴い、配水量も減少傾向にある。今後は縮小を見込んだ計画を策定していく。
⑧有収率
　管路の更新事業が完了したため、漏水事故も減少している。今後は状況を把握し、適切な更新を進めていく。</t>
    <phoneticPr fontId="4"/>
  </si>
  <si>
    <t>　施設の更新計画への投資は27年度で完了した。今後は維持管理計画を策定し、効率的な経営に努める。</t>
    <phoneticPr fontId="4"/>
  </si>
  <si>
    <t>　平成27年度で継続事業が完了。平成30年度は漏水等により緊急を要したため、一部管路の更新を行った。今後も状況により、更新を行うとともに、投資財政計画の見直しを行う。</t>
    <rPh sb="1" eb="3">
      <t>ヘイセイ</t>
    </rPh>
    <rPh sb="16" eb="18">
      <t>ヘイセイ</t>
    </rPh>
    <rPh sb="20" eb="22">
      <t>ネンド</t>
    </rPh>
    <rPh sb="23" eb="25">
      <t>ロウスイ</t>
    </rPh>
    <rPh sb="25" eb="26">
      <t>トウ</t>
    </rPh>
    <rPh sb="29" eb="31">
      <t>キンキュウ</t>
    </rPh>
    <rPh sb="32" eb="33">
      <t>ヨウ</t>
    </rPh>
    <rPh sb="38" eb="40">
      <t>イチブ</t>
    </rPh>
    <rPh sb="40" eb="42">
      <t>カンロ</t>
    </rPh>
    <rPh sb="43" eb="45">
      <t>コウシン</t>
    </rPh>
    <rPh sb="46" eb="47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</si>
</sst>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1.07</c:v>
                </c:pt>
                <c:pt idx="1">
                  <c:v>0.73</c:v>
                </c:pt>
                <c:pt idx="2">
                  <c:v>0.04</c:v>
                </c:pt>
                <c:pt idx="3" formatCode="#,##0.00;&quot;△&quot;#,##0.00">
                  <c:v>0</c:v>
                </c:pt>
                <c:pt idx="4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8-4B87-BB81-00A24B33E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0.65</c:v>
                </c:pt>
                <c:pt idx="2">
                  <c:v>0.53</c:v>
                </c:pt>
                <c:pt idx="3">
                  <c:v>0.72</c:v>
                </c:pt>
                <c:pt idx="4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8-4B87-BB81-00A24B33E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56.65</c:v>
                </c:pt>
                <c:pt idx="1">
                  <c:v>53.83</c:v>
                </c:pt>
                <c:pt idx="2">
                  <c:v>53.22</c:v>
                </c:pt>
                <c:pt idx="3">
                  <c:v>52.12</c:v>
                </c:pt>
                <c:pt idx="4">
                  <c:v>50.54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6-4808-B731-441FD0E2B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57.43</c:v>
                </c:pt>
                <c:pt idx="1">
                  <c:v>57.29</c:v>
                </c:pt>
                <c:pt idx="2">
                  <c:v>55.9</c:v>
                </c:pt>
                <c:pt idx="3">
                  <c:v>57.3</c:v>
                </c:pt>
                <c:pt idx="4">
                  <c:v>56.76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6-4808-B731-441FD0E2B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83.46</c:v>
                </c:pt>
                <c:pt idx="1">
                  <c:v>84.24</c:v>
                </c:pt>
                <c:pt idx="2">
                  <c:v>84.41</c:v>
                </c:pt>
                <c:pt idx="3">
                  <c:v>85.12</c:v>
                </c:pt>
                <c:pt idx="4">
                  <c:v>85.25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3-4DF6-AA0D-07F79CA1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73.83</c:v>
                </c:pt>
                <c:pt idx="1">
                  <c:v>73.69</c:v>
                </c:pt>
                <c:pt idx="2">
                  <c:v>73.28</c:v>
                </c:pt>
                <c:pt idx="3">
                  <c:v>72.42</c:v>
                </c:pt>
                <c:pt idx="4">
                  <c:v>73.069999999999993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3-4DF6-AA0D-07F79CA1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79.849999999999994</c:v>
                </c:pt>
                <c:pt idx="1">
                  <c:v>70.260000000000005</c:v>
                </c:pt>
                <c:pt idx="2">
                  <c:v>72.44</c:v>
                </c:pt>
                <c:pt idx="3">
                  <c:v>76.89</c:v>
                </c:pt>
                <c:pt idx="4">
                  <c:v>80.930000000000007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292-991C-86AB75A88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75.87</c:v>
                </c:pt>
                <c:pt idx="1">
                  <c:v>76.27</c:v>
                </c:pt>
                <c:pt idx="2">
                  <c:v>77.56</c:v>
                </c:pt>
                <c:pt idx="3">
                  <c:v>78.510000000000005</c:v>
                </c:pt>
                <c:pt idx="4">
                  <c:v>77.91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8-4292-991C-86AB75A88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4-4168-822E-9BDB91D8F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4-4168-822E-9BDB91D8F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A-4FED-929F-B70DBBDB8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A-4FED-929F-B70DBBDB8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B-4BB4-B43F-0D882958E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B-4BB4-B43F-0D882958E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1-405D-8421-404E81DC4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81-405D-8421-404E81DC4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1598.58</c:v>
                </c:pt>
                <c:pt idx="1">
                  <c:v>1532.24</c:v>
                </c:pt>
                <c:pt idx="2">
                  <c:v>1399.64</c:v>
                </c:pt>
                <c:pt idx="3">
                  <c:v>1296.69</c:v>
                </c:pt>
                <c:pt idx="4">
                  <c:v>1237.55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2-4C3D-B473-E38DFCE82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1125.69</c:v>
                </c:pt>
                <c:pt idx="1">
                  <c:v>1134.67</c:v>
                </c:pt>
                <c:pt idx="2">
                  <c:v>1144.79</c:v>
                </c:pt>
                <c:pt idx="3">
                  <c:v>1061.58</c:v>
                </c:pt>
                <c:pt idx="4">
                  <c:v>1007.7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2-4C3D-B473-E38DFCE82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48.53</c:v>
                </c:pt>
                <c:pt idx="1">
                  <c:v>46.87</c:v>
                </c:pt>
                <c:pt idx="2">
                  <c:v>48.31</c:v>
                </c:pt>
                <c:pt idx="3">
                  <c:v>51.2</c:v>
                </c:pt>
                <c:pt idx="4">
                  <c:v>53.78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1-42FE-9FCE-BF0BB30B6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46.48</c:v>
                </c:pt>
                <c:pt idx="1">
                  <c:v>40.6</c:v>
                </c:pt>
                <c:pt idx="2">
                  <c:v>56.04</c:v>
                </c:pt>
                <c:pt idx="3">
                  <c:v>58.52</c:v>
                </c:pt>
                <c:pt idx="4">
                  <c:v>59.22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F1-42FE-9FCE-BF0BB30B6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462.26</c:v>
                </c:pt>
                <c:pt idx="1">
                  <c:v>490.5</c:v>
                </c:pt>
                <c:pt idx="2">
                  <c:v>482.21</c:v>
                </c:pt>
                <c:pt idx="3">
                  <c:v>463.1</c:v>
                </c:pt>
                <c:pt idx="4">
                  <c:v>448.51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2-4624-ABD5-18CFF302A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376.61</c:v>
                </c:pt>
                <c:pt idx="1">
                  <c:v>440.03</c:v>
                </c:pt>
                <c:pt idx="2">
                  <c:v>304.35000000000002</c:v>
                </c:pt>
                <c:pt idx="3">
                  <c:v>296.3</c:v>
                </c:pt>
                <c:pt idx="4">
                  <c:v>292.89999999999998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2-4624-ABD5-18CFF302A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麻績村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D3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2753</v>
      </c>
      <c r="AM8" s="66"/>
      <c r="AN8" s="66"/>
      <c r="AO8" s="66"/>
      <c r="AP8" s="66"/>
      <c r="AQ8" s="66"/>
      <c r="AR8" s="66"/>
      <c r="AS8" s="66"/>
      <c r="AT8" s="65">
        <f>データ!$S$6</f>
        <v>34.380000000000003</v>
      </c>
      <c r="AU8" s="65"/>
      <c r="AV8" s="65"/>
      <c r="AW8" s="65"/>
      <c r="AX8" s="65"/>
      <c r="AY8" s="65"/>
      <c r="AZ8" s="65"/>
      <c r="BA8" s="65"/>
      <c r="BB8" s="65">
        <f>データ!$T$6</f>
        <v>80.08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100</v>
      </c>
      <c r="Q10" s="65"/>
      <c r="R10" s="65"/>
      <c r="S10" s="65"/>
      <c r="T10" s="65"/>
      <c r="U10" s="65"/>
      <c r="V10" s="65"/>
      <c r="W10" s="66">
        <f>データ!$Q$6</f>
        <v>4280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2741</v>
      </c>
      <c r="AM10" s="66"/>
      <c r="AN10" s="66"/>
      <c r="AO10" s="66"/>
      <c r="AP10" s="66"/>
      <c r="AQ10" s="66"/>
      <c r="AR10" s="66"/>
      <c r="AS10" s="66"/>
      <c r="AT10" s="65">
        <f>データ!$V$6</f>
        <v>20.93</v>
      </c>
      <c r="AU10" s="65"/>
      <c r="AV10" s="65"/>
      <c r="AW10" s="65"/>
      <c r="AX10" s="65"/>
      <c r="AY10" s="65"/>
      <c r="AZ10" s="65"/>
      <c r="BA10" s="65"/>
      <c r="BB10" s="65">
        <f>データ!$W$6</f>
        <v>130.96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9" t="s">
        <v>109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3" t="s">
        <v>26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9" t="s">
        <v>111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60" t="s">
        <v>27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3" t="s">
        <v>28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9" t="s">
        <v>110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41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42</v>
      </c>
      <c r="N85" s="27" t="s">
        <v>41</v>
      </c>
      <c r="O85" s="27" t="str">
        <f>データ!EN6</f>
        <v>【0.54】</v>
      </c>
    </row>
  </sheetData>
  <sheetProtection algorithmName="SHA-512" hashValue="awmLVqxbEDhWq8EDK7tk/sg+hkZuIRM6SA/nAnE58YdAFV3b/vWzdEU2zBIwa+c2zttmY4KEnQMJsnUfJWasOg==" saltValue="G2fFw6IhhTSj73MsACiEf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53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54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56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57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58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59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60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61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62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63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64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65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66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2018</v>
      </c>
      <c r="C6" s="34">
        <f t="shared" ref="C6:W6" si="3">C7</f>
        <v>204463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長野県　麻績村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100</v>
      </c>
      <c r="Q6" s="35">
        <f t="shared" si="3"/>
        <v>4280</v>
      </c>
      <c r="R6" s="35">
        <f t="shared" si="3"/>
        <v>2753</v>
      </c>
      <c r="S6" s="35">
        <f t="shared" si="3"/>
        <v>34.380000000000003</v>
      </c>
      <c r="T6" s="35">
        <f t="shared" si="3"/>
        <v>80.08</v>
      </c>
      <c r="U6" s="35">
        <f t="shared" si="3"/>
        <v>2741</v>
      </c>
      <c r="V6" s="35">
        <f t="shared" si="3"/>
        <v>20.93</v>
      </c>
      <c r="W6" s="35">
        <f t="shared" si="3"/>
        <v>130.96</v>
      </c>
      <c r="X6" s="36">
        <f>IF(X7="",NA(),X7)</f>
        <v>79.849999999999994</v>
      </c>
      <c r="Y6" s="36">
        <f t="shared" ref="Y6:AG6" si="4">IF(Y7="",NA(),Y7)</f>
        <v>70.260000000000005</v>
      </c>
      <c r="Z6" s="36">
        <f t="shared" si="4"/>
        <v>72.44</v>
      </c>
      <c r="AA6" s="36">
        <f t="shared" si="4"/>
        <v>76.89</v>
      </c>
      <c r="AB6" s="36">
        <f t="shared" si="4"/>
        <v>80.930000000000007</v>
      </c>
      <c r="AC6" s="36">
        <f t="shared" si="4"/>
        <v>75.87</v>
      </c>
      <c r="AD6" s="36">
        <f t="shared" si="4"/>
        <v>76.27</v>
      </c>
      <c r="AE6" s="36">
        <f t="shared" si="4"/>
        <v>77.56</v>
      </c>
      <c r="AF6" s="36">
        <f t="shared" si="4"/>
        <v>78.510000000000005</v>
      </c>
      <c r="AG6" s="36">
        <f t="shared" si="4"/>
        <v>77.91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1598.58</v>
      </c>
      <c r="BF6" s="36">
        <f t="shared" ref="BF6:BN6" si="7">IF(BF7="",NA(),BF7)</f>
        <v>1532.24</v>
      </c>
      <c r="BG6" s="36">
        <f t="shared" si="7"/>
        <v>1399.64</v>
      </c>
      <c r="BH6" s="36">
        <f t="shared" si="7"/>
        <v>1296.69</v>
      </c>
      <c r="BI6" s="36">
        <f t="shared" si="7"/>
        <v>1237.55</v>
      </c>
      <c r="BJ6" s="36">
        <f t="shared" si="7"/>
        <v>1125.69</v>
      </c>
      <c r="BK6" s="36">
        <f t="shared" si="7"/>
        <v>1134.67</v>
      </c>
      <c r="BL6" s="36">
        <f t="shared" si="7"/>
        <v>1144.79</v>
      </c>
      <c r="BM6" s="36">
        <f t="shared" si="7"/>
        <v>1061.58</v>
      </c>
      <c r="BN6" s="36">
        <f t="shared" si="7"/>
        <v>1007.7</v>
      </c>
      <c r="BO6" s="35" t="str">
        <f>IF(BO7="","",IF(BO7="-","【-】","【"&amp;SUBSTITUTE(TEXT(BO7,"#,##0.00"),"-","△")&amp;"】"))</f>
        <v>【1,074.14】</v>
      </c>
      <c r="BP6" s="36">
        <f>IF(BP7="",NA(),BP7)</f>
        <v>48.53</v>
      </c>
      <c r="BQ6" s="36">
        <f t="shared" ref="BQ6:BY6" si="8">IF(BQ7="",NA(),BQ7)</f>
        <v>46.87</v>
      </c>
      <c r="BR6" s="36">
        <f t="shared" si="8"/>
        <v>48.31</v>
      </c>
      <c r="BS6" s="36">
        <f t="shared" si="8"/>
        <v>51.2</v>
      </c>
      <c r="BT6" s="36">
        <f t="shared" si="8"/>
        <v>53.78</v>
      </c>
      <c r="BU6" s="36">
        <f t="shared" si="8"/>
        <v>46.48</v>
      </c>
      <c r="BV6" s="36">
        <f t="shared" si="8"/>
        <v>40.6</v>
      </c>
      <c r="BW6" s="36">
        <f t="shared" si="8"/>
        <v>56.04</v>
      </c>
      <c r="BX6" s="36">
        <f t="shared" si="8"/>
        <v>58.52</v>
      </c>
      <c r="BY6" s="36">
        <f t="shared" si="8"/>
        <v>59.22</v>
      </c>
      <c r="BZ6" s="35" t="str">
        <f>IF(BZ7="","",IF(BZ7="-","【-】","【"&amp;SUBSTITUTE(TEXT(BZ7,"#,##0.00"),"-","△")&amp;"】"))</f>
        <v>【54.36】</v>
      </c>
      <c r="CA6" s="36">
        <f>IF(CA7="",NA(),CA7)</f>
        <v>462.26</v>
      </c>
      <c r="CB6" s="36">
        <f t="shared" ref="CB6:CJ6" si="9">IF(CB7="",NA(),CB7)</f>
        <v>490.5</v>
      </c>
      <c r="CC6" s="36">
        <f t="shared" si="9"/>
        <v>482.21</v>
      </c>
      <c r="CD6" s="36">
        <f t="shared" si="9"/>
        <v>463.1</v>
      </c>
      <c r="CE6" s="36">
        <f t="shared" si="9"/>
        <v>448.51</v>
      </c>
      <c r="CF6" s="36">
        <f t="shared" si="9"/>
        <v>376.61</v>
      </c>
      <c r="CG6" s="36">
        <f t="shared" si="9"/>
        <v>440.03</v>
      </c>
      <c r="CH6" s="36">
        <f t="shared" si="9"/>
        <v>304.35000000000002</v>
      </c>
      <c r="CI6" s="36">
        <f t="shared" si="9"/>
        <v>296.3</v>
      </c>
      <c r="CJ6" s="36">
        <f t="shared" si="9"/>
        <v>292.89999999999998</v>
      </c>
      <c r="CK6" s="35" t="str">
        <f>IF(CK7="","",IF(CK7="-","【-】","【"&amp;SUBSTITUTE(TEXT(CK7,"#,##0.00"),"-","△")&amp;"】"))</f>
        <v>【296.40】</v>
      </c>
      <c r="CL6" s="36">
        <f>IF(CL7="",NA(),CL7)</f>
        <v>56.65</v>
      </c>
      <c r="CM6" s="36">
        <f t="shared" ref="CM6:CU6" si="10">IF(CM7="",NA(),CM7)</f>
        <v>53.83</v>
      </c>
      <c r="CN6" s="36">
        <f t="shared" si="10"/>
        <v>53.22</v>
      </c>
      <c r="CO6" s="36">
        <f t="shared" si="10"/>
        <v>52.12</v>
      </c>
      <c r="CP6" s="36">
        <f t="shared" si="10"/>
        <v>50.54</v>
      </c>
      <c r="CQ6" s="36">
        <f t="shared" si="10"/>
        <v>57.43</v>
      </c>
      <c r="CR6" s="36">
        <f t="shared" si="10"/>
        <v>57.29</v>
      </c>
      <c r="CS6" s="36">
        <f t="shared" si="10"/>
        <v>55.9</v>
      </c>
      <c r="CT6" s="36">
        <f t="shared" si="10"/>
        <v>57.3</v>
      </c>
      <c r="CU6" s="36">
        <f t="shared" si="10"/>
        <v>56.76</v>
      </c>
      <c r="CV6" s="35" t="str">
        <f>IF(CV7="","",IF(CV7="-","【-】","【"&amp;SUBSTITUTE(TEXT(CV7,"#,##0.00"),"-","△")&amp;"】"))</f>
        <v>【55.95】</v>
      </c>
      <c r="CW6" s="36">
        <f>IF(CW7="",NA(),CW7)</f>
        <v>83.46</v>
      </c>
      <c r="CX6" s="36">
        <f t="shared" ref="CX6:DF6" si="11">IF(CX7="",NA(),CX7)</f>
        <v>84.24</v>
      </c>
      <c r="CY6" s="36">
        <f t="shared" si="11"/>
        <v>84.41</v>
      </c>
      <c r="CZ6" s="36">
        <f t="shared" si="11"/>
        <v>85.12</v>
      </c>
      <c r="DA6" s="36">
        <f t="shared" si="11"/>
        <v>85.25</v>
      </c>
      <c r="DB6" s="36">
        <f t="shared" si="11"/>
        <v>73.83</v>
      </c>
      <c r="DC6" s="36">
        <f t="shared" si="11"/>
        <v>73.69</v>
      </c>
      <c r="DD6" s="36">
        <f t="shared" si="11"/>
        <v>73.28</v>
      </c>
      <c r="DE6" s="36">
        <f t="shared" si="11"/>
        <v>72.42</v>
      </c>
      <c r="DF6" s="36">
        <f t="shared" si="11"/>
        <v>73.069999999999993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1.07</v>
      </c>
      <c r="EE6" s="36">
        <f t="shared" ref="EE6:EM6" si="14">IF(EE7="",NA(),EE7)</f>
        <v>0.73</v>
      </c>
      <c r="EF6" s="36">
        <f t="shared" si="14"/>
        <v>0.04</v>
      </c>
      <c r="EG6" s="35">
        <f t="shared" si="14"/>
        <v>0</v>
      </c>
      <c r="EH6" s="36">
        <f t="shared" si="14"/>
        <v>0.81</v>
      </c>
      <c r="EI6" s="36">
        <f t="shared" si="14"/>
        <v>0.69</v>
      </c>
      <c r="EJ6" s="36">
        <f t="shared" si="14"/>
        <v>0.65</v>
      </c>
      <c r="EK6" s="36">
        <f t="shared" si="14"/>
        <v>0.53</v>
      </c>
      <c r="EL6" s="36">
        <f t="shared" si="14"/>
        <v>0.72</v>
      </c>
      <c r="EM6" s="36">
        <f t="shared" si="14"/>
        <v>0.53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204463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100</v>
      </c>
      <c r="Q7" s="39">
        <v>4280</v>
      </c>
      <c r="R7" s="39">
        <v>2753</v>
      </c>
      <c r="S7" s="39">
        <v>34.380000000000003</v>
      </c>
      <c r="T7" s="39">
        <v>80.08</v>
      </c>
      <c r="U7" s="39">
        <v>2741</v>
      </c>
      <c r="V7" s="39">
        <v>20.93</v>
      </c>
      <c r="W7" s="39">
        <v>130.96</v>
      </c>
      <c r="X7" s="39">
        <v>79.849999999999994</v>
      </c>
      <c r="Y7" s="39">
        <v>70.260000000000005</v>
      </c>
      <c r="Z7" s="39">
        <v>72.44</v>
      </c>
      <c r="AA7" s="39">
        <v>76.89</v>
      </c>
      <c r="AB7" s="39">
        <v>80.930000000000007</v>
      </c>
      <c r="AC7" s="39">
        <v>75.87</v>
      </c>
      <c r="AD7" s="39">
        <v>76.27</v>
      </c>
      <c r="AE7" s="39">
        <v>77.56</v>
      </c>
      <c r="AF7" s="39">
        <v>78.510000000000005</v>
      </c>
      <c r="AG7" s="39">
        <v>77.91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1598.58</v>
      </c>
      <c r="BF7" s="39">
        <v>1532.24</v>
      </c>
      <c r="BG7" s="39">
        <v>1399.64</v>
      </c>
      <c r="BH7" s="39">
        <v>1296.69</v>
      </c>
      <c r="BI7" s="39">
        <v>1237.55</v>
      </c>
      <c r="BJ7" s="39">
        <v>1125.69</v>
      </c>
      <c r="BK7" s="39">
        <v>1134.67</v>
      </c>
      <c r="BL7" s="39">
        <v>1144.79</v>
      </c>
      <c r="BM7" s="39">
        <v>1061.58</v>
      </c>
      <c r="BN7" s="39">
        <v>1007.7</v>
      </c>
      <c r="BO7" s="39">
        <v>1074.1400000000001</v>
      </c>
      <c r="BP7" s="39">
        <v>48.53</v>
      </c>
      <c r="BQ7" s="39">
        <v>46.87</v>
      </c>
      <c r="BR7" s="39">
        <v>48.31</v>
      </c>
      <c r="BS7" s="39">
        <v>51.2</v>
      </c>
      <c r="BT7" s="39">
        <v>53.78</v>
      </c>
      <c r="BU7" s="39">
        <v>46.48</v>
      </c>
      <c r="BV7" s="39">
        <v>40.6</v>
      </c>
      <c r="BW7" s="39">
        <v>56.04</v>
      </c>
      <c r="BX7" s="39">
        <v>58.52</v>
      </c>
      <c r="BY7" s="39">
        <v>59.22</v>
      </c>
      <c r="BZ7" s="39">
        <v>54.36</v>
      </c>
      <c r="CA7" s="39">
        <v>462.26</v>
      </c>
      <c r="CB7" s="39">
        <v>490.5</v>
      </c>
      <c r="CC7" s="39">
        <v>482.21</v>
      </c>
      <c r="CD7" s="39">
        <v>463.1</v>
      </c>
      <c r="CE7" s="39">
        <v>448.51</v>
      </c>
      <c r="CF7" s="39">
        <v>376.61</v>
      </c>
      <c r="CG7" s="39">
        <v>440.03</v>
      </c>
      <c r="CH7" s="39">
        <v>304.35000000000002</v>
      </c>
      <c r="CI7" s="39">
        <v>296.3</v>
      </c>
      <c r="CJ7" s="39">
        <v>292.89999999999998</v>
      </c>
      <c r="CK7" s="39">
        <v>296.39999999999998</v>
      </c>
      <c r="CL7" s="39">
        <v>56.65</v>
      </c>
      <c r="CM7" s="39">
        <v>53.83</v>
      </c>
      <c r="CN7" s="39">
        <v>53.22</v>
      </c>
      <c r="CO7" s="39">
        <v>52.12</v>
      </c>
      <c r="CP7" s="39">
        <v>50.54</v>
      </c>
      <c r="CQ7" s="39">
        <v>57.43</v>
      </c>
      <c r="CR7" s="39">
        <v>57.29</v>
      </c>
      <c r="CS7" s="39">
        <v>55.9</v>
      </c>
      <c r="CT7" s="39">
        <v>57.3</v>
      </c>
      <c r="CU7" s="39">
        <v>56.76</v>
      </c>
      <c r="CV7" s="39">
        <v>55.95</v>
      </c>
      <c r="CW7" s="39">
        <v>83.46</v>
      </c>
      <c r="CX7" s="39">
        <v>84.24</v>
      </c>
      <c r="CY7" s="39">
        <v>84.41</v>
      </c>
      <c r="CZ7" s="39">
        <v>85.12</v>
      </c>
      <c r="DA7" s="39">
        <v>85.25</v>
      </c>
      <c r="DB7" s="39">
        <v>73.83</v>
      </c>
      <c r="DC7" s="39">
        <v>73.69</v>
      </c>
      <c r="DD7" s="39">
        <v>73.28</v>
      </c>
      <c r="DE7" s="39">
        <v>72.42</v>
      </c>
      <c r="DF7" s="39">
        <v>73.069999999999993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1.07</v>
      </c>
      <c r="EE7" s="39">
        <v>0.73</v>
      </c>
      <c r="EF7" s="39">
        <v>0.04</v>
      </c>
      <c r="EG7" s="39">
        <v>0</v>
      </c>
      <c r="EH7" s="39">
        <v>0.81</v>
      </c>
      <c r="EI7" s="39">
        <v>0.69</v>
      </c>
      <c r="EJ7" s="39">
        <v>0.65</v>
      </c>
      <c r="EK7" s="39">
        <v>0.53</v>
      </c>
      <c r="EL7" s="39">
        <v>0.72</v>
      </c>
      <c r="EM7" s="39">
        <v>0.53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2019-12-05T04:37:35Z</dcterms:created>
  <dcterms:modified xsi:type="dcterms:W3CDTF">2020-03-02T05:02:12Z</dcterms:modified>
  <cp:category/>
</cp:coreProperties>
</file>