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WEXKW3TmczCKYI8yYnhtPRxjojJ+w9mSkWlbzem0LlNgBb4RDoQyZUOx4Amuf9D3IpqxnOUevWFWUYZj0EDNug==" workbookSaltValue="jgLk7G2KK429+zeXdEu3o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<sst xmlns="http://schemas.openxmlformats.org/spreadsheetml/2006/main" count="228" uniqueCount="115">
  <si>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</si>
  <si>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</si>
  <si>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</si>
  <si>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</si>
  <si>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</si>
  <si>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</si>
  <si>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</si>
  <si>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</si>
  <si>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</si>
  <si>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</si>
  <si>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</si>
  <si>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</si>
  <si>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</si>
  <si>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</si>
  <si>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</si>
  <si>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</si>
  <si>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</si>
  <si>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</si>
  <si>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</si>
  <si>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</si>
  <si>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</si>
  <si>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</si>
  <si>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</si>
  <si>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</si>
  <si>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</si>
  <si>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</si>
  <si>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</si>
  <si>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</si>
  <si>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</si>
  <si>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</si>
  <si>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</si>
  <si>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</si>
  <si>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</si>
  <si>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</si>
  <si>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</si>
  <si>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</si>
  <si>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</si>
  <si>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</si>
  <si>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</si>
  <si>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</si>
  <si>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</si>
  <si>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</si>
  <si>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</si>
  <si>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</si>
  <si>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</si>
  <si>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</si>
  <si>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</si>
  <si>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</si>
  <si>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</si>
  <si>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</si>
  <si>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</si>
  <si>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</si>
  <si>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</si>
  <si>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</si>
  <si>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</si>
  <si>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</si>
  <si>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</si>
  <si>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</si>
  <si>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</si>
  <si>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</si>
  <si>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</si>
  <si>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</si>
  <si>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</si>
  <si>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</si>
  <si>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</si>
  <si>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</si>
  <si>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</si>
  <si>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</si>
  <si>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</si>
  <si>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</si>
  <si>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</si>
  <si>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</si>
  <si>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</si>
  <si>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</si>
  <si>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</si>
  <si>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</si>
  <si>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</si>
  <si>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</si>
  <si>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</si>
  <si>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</si>
  <si>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</si>
  <si>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</si>
  <si>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</si>
  <si>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</si>
  <si>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</si>
  <si>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</si>
  <si>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</si>
  <si>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</si>
  <si>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</si>
  <si>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</si>
  <si>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</si>
  <si>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</si>
  <si>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</si>
  <si>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</si>
  <si>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</si>
  <si>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</si>
  <si>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</si>
  <si>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</si>
  <si>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</si>
  <si>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</si>
  <si>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</si>
  <si>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</si>
  <si>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</si>
  <si>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</si>
  <si>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</si>
  <si>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</si>
  <si>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</si>
  <si>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</si>
  <si>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</si>
  <si>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</si>
  <si>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</si>
  <si>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</si>
  <si>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終末処理場の機械設備やポンプ場などの機械設備は使用状況により更新を進めている。
　管渠改善率は過去10年以上０%となっている。 これは平成９年度の供用開始から22年と施設が比較的新しく、耐用年数を超えるものが存在しないことによる。将来的には計画的に更新することや予防保全的な管理により長寿命化を図る必要がある。</t>
    <rPh sb="1" eb="3">
      <t>シュウマツ</t>
    </rPh>
    <rPh sb="3" eb="6">
      <t>ショリジョウ</t>
    </rPh>
    <rPh sb="7" eb="9">
      <t>キカイ</t>
    </rPh>
    <rPh sb="9" eb="11">
      <t>セツビ</t>
    </rPh>
    <rPh sb="15" eb="16">
      <t>ジョウ</t>
    </rPh>
    <rPh sb="19" eb="21">
      <t>キカイ</t>
    </rPh>
    <rPh sb="21" eb="23">
      <t>セツビ</t>
    </rPh>
    <rPh sb="24" eb="26">
      <t>シヨウ</t>
    </rPh>
    <rPh sb="26" eb="28">
      <t>ジョウキョウ</t>
    </rPh>
    <rPh sb="31" eb="33">
      <t>コウシン</t>
    </rPh>
    <rPh sb="34" eb="35">
      <t>スス</t>
    </rPh>
    <rPh sb="42" eb="44">
      <t>カンキョ</t>
    </rPh>
    <rPh sb="44" eb="46">
      <t>カイゼン</t>
    </rPh>
    <rPh sb="46" eb="47">
      <t>リツ</t>
    </rPh>
    <rPh sb="48" eb="50">
      <t>カコ</t>
    </rPh>
    <rPh sb="52" eb="53">
      <t>ネン</t>
    </rPh>
    <rPh sb="53" eb="55">
      <t>イジョウ</t>
    </rPh>
    <rPh sb="68" eb="70">
      <t>ヘイセイ</t>
    </rPh>
    <rPh sb="71" eb="73">
      <t>ネンド</t>
    </rPh>
    <rPh sb="74" eb="76">
      <t>キョウヨウ</t>
    </rPh>
    <rPh sb="76" eb="78">
      <t>カイシ</t>
    </rPh>
    <rPh sb="82" eb="83">
      <t>ネン</t>
    </rPh>
    <rPh sb="84" eb="86">
      <t>シセツ</t>
    </rPh>
    <rPh sb="87" eb="90">
      <t>ヒカクテキ</t>
    </rPh>
    <rPh sb="90" eb="91">
      <t>アタラ</t>
    </rPh>
    <rPh sb="94" eb="96">
      <t>タイヨウ</t>
    </rPh>
    <rPh sb="96" eb="98">
      <t>ネンスウ</t>
    </rPh>
    <rPh sb="99" eb="100">
      <t>コ</t>
    </rPh>
    <rPh sb="105" eb="107">
      <t>ソンザイ</t>
    </rPh>
    <rPh sb="116" eb="119">
      <t>ショウライテキ</t>
    </rPh>
    <rPh sb="121" eb="124">
      <t>ケイカクテキ</t>
    </rPh>
    <rPh sb="125" eb="127">
      <t>コウシン</t>
    </rPh>
    <rPh sb="132" eb="134">
      <t>ヨボウ</t>
    </rPh>
    <rPh sb="134" eb="136">
      <t>ホゼン</t>
    </rPh>
    <rPh sb="136" eb="137">
      <t>テキ</t>
    </rPh>
    <rPh sb="138" eb="140">
      <t>カンリ</t>
    </rPh>
    <rPh sb="143" eb="147">
      <t>チョウジュミョウカ</t>
    </rPh>
    <rPh sb="148" eb="149">
      <t>ハカ</t>
    </rPh>
    <rPh sb="150" eb="152">
      <t>ヒツヨウ</t>
    </rPh>
    <phoneticPr fontId="4"/>
  </si>
  <si>
    <t>　施設が比較的新しいため当面は大規模な更新投資が必要となる状況にはないが、処理区域内人口が大きく減少している。人口に対しては過剰な施設規模となりつつあることから、ダウンサイジングやスペックダウンなどの処理能力の最適化を図ることで処理経費の低減を検討する必要がある。
　将来的には老朽化した施設や管渠が多く発生し、膨大な更新投資が見込まれる。これらを計画的かつ効率的に、また、過剰投資とならないよう更新を進める必要がある。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55" eb="57">
      <t>ジンコウ</t>
    </rPh>
    <rPh sb="58" eb="59">
      <t>タイ</t>
    </rPh>
    <rPh sb="62" eb="64">
      <t>カジョウ</t>
    </rPh>
    <rPh sb="65" eb="67">
      <t>シセツ</t>
    </rPh>
    <rPh sb="67" eb="69">
      <t>キボ</t>
    </rPh>
    <rPh sb="100" eb="104">
      <t>ショリノウリョク</t>
    </rPh>
    <rPh sb="105" eb="108">
      <t>サイテキカ</t>
    </rPh>
    <rPh sb="109" eb="110">
      <t>ハカ</t>
    </rPh>
    <rPh sb="114" eb="116">
      <t>ショリ</t>
    </rPh>
    <rPh sb="116" eb="118">
      <t>ケイヒ</t>
    </rPh>
    <rPh sb="119" eb="121">
      <t>テイゲン</t>
    </rPh>
    <rPh sb="122" eb="124">
      <t>ケントウ</t>
    </rPh>
    <rPh sb="126" eb="128">
      <t>ヒツヨウ</t>
    </rPh>
    <rPh sb="134" eb="137">
      <t>ショウライテキ</t>
    </rPh>
    <rPh sb="139" eb="142">
      <t>ロウキュウカ</t>
    </rPh>
    <rPh sb="144" eb="146">
      <t>シセツ</t>
    </rPh>
    <rPh sb="147" eb="149">
      <t>カンキョ</t>
    </rPh>
    <rPh sb="150" eb="151">
      <t>オオ</t>
    </rPh>
    <rPh sb="152" eb="154">
      <t>ハッセイ</t>
    </rPh>
    <rPh sb="156" eb="158">
      <t>ボウダイ</t>
    </rPh>
    <rPh sb="159" eb="161">
      <t>コウシン</t>
    </rPh>
    <rPh sb="161" eb="163">
      <t>トウシ</t>
    </rPh>
    <rPh sb="164" eb="166">
      <t>ミコ</t>
    </rPh>
    <rPh sb="174" eb="177">
      <t>ケイカクテキ</t>
    </rPh>
    <rPh sb="179" eb="182">
      <t>コウリツテキ</t>
    </rPh>
    <rPh sb="187" eb="189">
      <t>カジョウ</t>
    </rPh>
    <rPh sb="189" eb="191">
      <t>トウシ</t>
    </rPh>
    <rPh sb="198" eb="200">
      <t>コウシン</t>
    </rPh>
    <rPh sb="201" eb="202">
      <t>スス</t>
    </rPh>
    <rPh sb="204" eb="206">
      <t>ヒツヨウ</t>
    </rPh>
    <phoneticPr fontId="4"/>
  </si>
  <si>
    <t>　収益的収支比率は前年度まで100%を超え推移していたが、人口減少による料金収入の減少や汚水処理費などの増大により100%を下回り経営が悪化した。従来より経営に必要な費用は料金収入などの経常的な収入で賄えず、一般会計繰入金も財源に充てている中で、さらに経営は厳しいものとなった。
　汚水処理費用などが増加し経費回収率は下降、汚水処理原価は高騰へと厳しさを示している。処理区域内人口も年々減少しており、経営はさらに厳しさを増すものと想定される。
　施設利用率は高い数値が望ましいが、 約７%と非常に低い数値となっている。これは処理区域内人口が供用開始時より大幅に減少していることによるもので、人口に対しては過剰な施設規模になりつつある。次回の更新時には最適な施設規模を検討し、投資の抑制を図る必要がある。
　水洗化率は好転したが、全国平均や類似団体の平均をやや下回る状況にある。</t>
    <rPh sb="1" eb="4">
      <t>シュウエキテキ</t>
    </rPh>
    <rPh sb="4" eb="6">
      <t>シュウシ</t>
    </rPh>
    <rPh sb="6" eb="8">
      <t>ヒリツ</t>
    </rPh>
    <rPh sb="9" eb="12">
      <t>ゼンネンド</t>
    </rPh>
    <rPh sb="19" eb="20">
      <t>コ</t>
    </rPh>
    <rPh sb="21" eb="23">
      <t>スイイ</t>
    </rPh>
    <rPh sb="29" eb="31">
      <t>ジンコウ</t>
    </rPh>
    <rPh sb="31" eb="33">
      <t>ゲンショウ</t>
    </rPh>
    <rPh sb="36" eb="38">
      <t>リョウキン</t>
    </rPh>
    <rPh sb="38" eb="40">
      <t>シュウニュウ</t>
    </rPh>
    <rPh sb="41" eb="43">
      <t>ゲンショウ</t>
    </rPh>
    <rPh sb="44" eb="46">
      <t>オスイ</t>
    </rPh>
    <rPh sb="46" eb="48">
      <t>ショリ</t>
    </rPh>
    <rPh sb="48" eb="49">
      <t>ヒ</t>
    </rPh>
    <rPh sb="52" eb="54">
      <t>ゾウダイ</t>
    </rPh>
    <rPh sb="150" eb="152">
      <t>ゾウカ</t>
    </rPh>
    <rPh sb="153" eb="155">
      <t>ケイヒ</t>
    </rPh>
    <rPh sb="155" eb="157">
      <t>カイシュウ</t>
    </rPh>
    <rPh sb="157" eb="158">
      <t>リツ</t>
    </rPh>
    <rPh sb="159" eb="161">
      <t>カコウ</t>
    </rPh>
    <rPh sb="162" eb="164">
      <t>オスイ</t>
    </rPh>
    <rPh sb="164" eb="166">
      <t>ショリ</t>
    </rPh>
    <rPh sb="166" eb="168">
      <t>ゲンカ</t>
    </rPh>
    <rPh sb="169" eb="171">
      <t>コウトウ</t>
    </rPh>
    <rPh sb="173" eb="174">
      <t>キビ</t>
    </rPh>
    <rPh sb="177" eb="178">
      <t>シメ</t>
    </rPh>
    <rPh sb="183" eb="185">
      <t>ショリ</t>
    </rPh>
    <rPh sb="185" eb="188">
      <t>クイキナイ</t>
    </rPh>
    <rPh sb="188" eb="190">
      <t>ジンコウ</t>
    </rPh>
    <rPh sb="191" eb="193">
      <t>ネンネン</t>
    </rPh>
    <rPh sb="193" eb="195">
      <t>ゲンショウ</t>
    </rPh>
    <rPh sb="200" eb="202">
      <t>ケイエイ</t>
    </rPh>
    <rPh sb="206" eb="207">
      <t>キビ</t>
    </rPh>
    <rPh sb="210" eb="211">
      <t>マ</t>
    </rPh>
    <rPh sb="215" eb="217">
      <t>ソウテイ</t>
    </rPh>
    <rPh sb="223" eb="225">
      <t>シセツ</t>
    </rPh>
    <rPh sb="225" eb="227">
      <t>リヨウ</t>
    </rPh>
    <rPh sb="227" eb="228">
      <t>リツ</t>
    </rPh>
    <rPh sb="229" eb="230">
      <t>タカ</t>
    </rPh>
    <rPh sb="231" eb="233">
      <t>スウチ</t>
    </rPh>
    <rPh sb="234" eb="235">
      <t>ノゾ</t>
    </rPh>
    <rPh sb="241" eb="242">
      <t>ヤク</t>
    </rPh>
    <rPh sb="245" eb="247">
      <t>ヒジョウ</t>
    </rPh>
    <rPh sb="248" eb="249">
      <t>ヒク</t>
    </rPh>
    <rPh sb="250" eb="252">
      <t>スウチ</t>
    </rPh>
    <rPh sb="262" eb="264">
      <t>ショリ</t>
    </rPh>
    <rPh sb="264" eb="267">
      <t>クイキナイ</t>
    </rPh>
    <rPh sb="267" eb="269">
      <t>ジンコウ</t>
    </rPh>
    <rPh sb="270" eb="272">
      <t>キョウヨウ</t>
    </rPh>
    <rPh sb="272" eb="274">
      <t>カイシ</t>
    </rPh>
    <rPh sb="274" eb="275">
      <t>ジ</t>
    </rPh>
    <rPh sb="277" eb="279">
      <t>オオハバ</t>
    </rPh>
    <rPh sb="280" eb="282">
      <t>ゲンショウ</t>
    </rPh>
    <rPh sb="295" eb="297">
      <t>ジンコウ</t>
    </rPh>
    <rPh sb="298" eb="299">
      <t>タイ</t>
    </rPh>
    <rPh sb="302" eb="304">
      <t>カジョウ</t>
    </rPh>
    <rPh sb="305" eb="307">
      <t>シセツ</t>
    </rPh>
    <rPh sb="307" eb="309">
      <t>キボ</t>
    </rPh>
    <rPh sb="317" eb="319">
      <t>ジカイ</t>
    </rPh>
    <rPh sb="320" eb="322">
      <t>コウシン</t>
    </rPh>
    <rPh sb="322" eb="323">
      <t>ジ</t>
    </rPh>
    <rPh sb="325" eb="327">
      <t>サイテキ</t>
    </rPh>
    <rPh sb="328" eb="330">
      <t>シセツ</t>
    </rPh>
    <rPh sb="330" eb="332">
      <t>キボ</t>
    </rPh>
    <rPh sb="333" eb="335">
      <t>ケントウ</t>
    </rPh>
    <rPh sb="337" eb="339">
      <t>トウシ</t>
    </rPh>
    <rPh sb="340" eb="342">
      <t>ヨクセイ</t>
    </rPh>
    <rPh sb="343" eb="344">
      <t>ハカ</t>
    </rPh>
    <rPh sb="345" eb="347">
      <t>ヒツヨウ</t>
    </rPh>
    <rPh sb="353" eb="357">
      <t>スイセンカリツ</t>
    </rPh>
    <rPh sb="358" eb="360">
      <t>コウテン</t>
    </rPh>
    <rPh sb="364" eb="366">
      <t>ゼンコク</t>
    </rPh>
    <rPh sb="366" eb="368">
      <t>ヘイキン</t>
    </rPh>
    <rPh sb="369" eb="373">
      <t>ルイジダンタイ</t>
    </rPh>
    <rPh sb="374" eb="376">
      <t>ヘイキン</t>
    </rPh>
    <rPh sb="379" eb="381">
      <t>シタマワ</t>
    </rPh>
    <rPh sb="382" eb="3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</si>
</sst>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F-4952-8773-FAD46C7759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c:ext xmlns:c16="http://schemas.microsoft.com/office/drawing/2014/chart" uri="{C3380CC4-5D6E-409C-BE32-E72D297353CC}">
              <c16:uniqueId val="{00000001-C96F-4952-8773-FAD46C7759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8.4700000000000006</c:v>
                </c:pt>
                <c:pt idx="1">
                  <c:v>6.78</c:v>
                </c:pt>
                <c:pt idx="2">
                  <c:v>6.78</c:v>
                </c:pt>
                <c:pt idx="3">
                  <c:v>6.78</c:v>
                </c:pt>
                <c:pt idx="4">
                  <c:v>6.78</c:v>
                </c:pt>
              </c:numCache>
            </c:numRef>
          </c:val>
          <c:extLst>
            <c:ext xmlns:c16="http://schemas.microsoft.com/office/drawing/2014/chart" uri="{C3380CC4-5D6E-409C-BE32-E72D297353CC}">
              <c16:uniqueId val="{00000000-3287-4B15-935D-C2F2759DF0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c:ext xmlns:c16="http://schemas.microsoft.com/office/drawing/2014/chart" uri="{C3380CC4-5D6E-409C-BE32-E72D297353CC}">
              <c16:uniqueId val="{00000001-3287-4B15-935D-C2F2759DF0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92.59</c:v>
                </c:pt>
                <c:pt idx="1">
                  <c:v>78.569999999999993</c:v>
                </c:pt>
                <c:pt idx="2">
                  <c:v>85.19</c:v>
                </c:pt>
                <c:pt idx="3">
                  <c:v>82.14</c:v>
                </c:pt>
                <c:pt idx="4">
                  <c:v>88.46</c:v>
                </c:pt>
              </c:numCache>
            </c:numRef>
          </c:val>
          <c:extLst>
            <c:ext xmlns:c16="http://schemas.microsoft.com/office/drawing/2014/chart" uri="{C3380CC4-5D6E-409C-BE32-E72D297353CC}">
              <c16:uniqueId val="{00000000-26AD-4604-ACEC-9F9D100D57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c:ext xmlns:c16="http://schemas.microsoft.com/office/drawing/2014/chart" uri="{C3380CC4-5D6E-409C-BE32-E72D297353CC}">
              <c16:uniqueId val="{00000001-26AD-4604-ACEC-9F9D100D57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116.44</c:v>
                </c:pt>
                <c:pt idx="1">
                  <c:v>109.07</c:v>
                </c:pt>
                <c:pt idx="2">
                  <c:v>104.39</c:v>
                </c:pt>
                <c:pt idx="3">
                  <c:v>102.76</c:v>
                </c:pt>
                <c:pt idx="4">
                  <c:v>75.62</c:v>
                </c:pt>
              </c:numCache>
            </c:numRef>
          </c:val>
          <c:extLst>
            <c:ext xmlns:c16="http://schemas.microsoft.com/office/drawing/2014/chart" uri="{C3380CC4-5D6E-409C-BE32-E72D297353CC}">
              <c16:uniqueId val="{00000000-9607-45FA-B7E3-0577B82F6A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7-45FA-B7E3-0577B82F6A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7-43C7-9632-1F1712B69D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7-43C7-9632-1F1712B69D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4-4FA6-9DEB-2740698794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4-4FA6-9DEB-2740698794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E-461C-8A2D-1BFA011165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E-461C-8A2D-1BFA011165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8-4186-A18B-6235AFA060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8-4186-A18B-6235AFA060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9-491E-A18D-EDCCD6EED3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c:ext xmlns:c16="http://schemas.microsoft.com/office/drawing/2014/chart" uri="{C3380CC4-5D6E-409C-BE32-E72D297353CC}">
              <c16:uniqueId val="{00000001-D789-491E-A18D-EDCCD6EED3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54.43</c:v>
                </c:pt>
                <c:pt idx="1">
                  <c:v>28.18</c:v>
                </c:pt>
                <c:pt idx="2">
                  <c:v>21.61</c:v>
                </c:pt>
                <c:pt idx="3">
                  <c:v>30.44</c:v>
                </c:pt>
                <c:pt idx="4">
                  <c:v>25.02</c:v>
                </c:pt>
              </c:numCache>
            </c:numRef>
          </c:val>
          <c:extLst>
            <c:ext xmlns:c16="http://schemas.microsoft.com/office/drawing/2014/chart" uri="{C3380CC4-5D6E-409C-BE32-E72D297353CC}">
              <c16:uniqueId val="{00000000-0310-4854-9BA5-7429CBE52C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c:ext xmlns:c16="http://schemas.microsoft.com/office/drawing/2014/chart" uri="{C3380CC4-5D6E-409C-BE32-E72D297353CC}">
              <c16:uniqueId val="{00000001-0310-4854-9BA5-7429CBE52C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453.18</c:v>
                </c:pt>
                <c:pt idx="1">
                  <c:v>938.12</c:v>
                </c:pt>
                <c:pt idx="2">
                  <c:v>1172.46</c:v>
                </c:pt>
                <c:pt idx="3">
                  <c:v>867.9</c:v>
                </c:pt>
                <c:pt idx="4">
                  <c:v>1009.41</c:v>
                </c:pt>
              </c:numCache>
            </c:numRef>
          </c:val>
          <c:extLst>
            <c:ext xmlns:c16="http://schemas.microsoft.com/office/drawing/2014/chart" uri="{C3380CC4-5D6E-409C-BE32-E72D297353CC}">
              <c16:uniqueId val="{00000000-37FC-43AF-89D7-8B48CDD700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c:ext xmlns:c16="http://schemas.microsoft.com/office/drawing/2014/chart" uri="{C3380CC4-5D6E-409C-BE32-E72D297353CC}">
              <c16:uniqueId val="{00000001-37FC-43AF-89D7-8B48CDD700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11169</v>
      </c>
      <c r="AM8" s="51"/>
      <c r="AN8" s="51"/>
      <c r="AO8" s="51"/>
      <c r="AP8" s="51"/>
      <c r="AQ8" s="51"/>
      <c r="AR8" s="51"/>
      <c r="AS8" s="51"/>
      <c r="AT8" s="46">
        <f>データ!T6</f>
        <v>476.03</v>
      </c>
      <c r="AU8" s="46"/>
      <c r="AV8" s="46"/>
      <c r="AW8" s="46"/>
      <c r="AX8" s="46"/>
      <c r="AY8" s="46"/>
      <c r="AZ8" s="46"/>
      <c r="BA8" s="46"/>
      <c r="BB8" s="46">
        <f>データ!U6</f>
        <v>23.46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0.24</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26</v>
      </c>
      <c r="AM10" s="51"/>
      <c r="AN10" s="51"/>
      <c r="AO10" s="51"/>
      <c r="AP10" s="51"/>
      <c r="AQ10" s="51"/>
      <c r="AR10" s="51"/>
      <c r="AS10" s="51"/>
      <c r="AT10" s="46">
        <f>データ!W6</f>
        <v>7.0000000000000007E-2</v>
      </c>
      <c r="AU10" s="46"/>
      <c r="AV10" s="46"/>
      <c r="AW10" s="46"/>
      <c r="AX10" s="46"/>
      <c r="AY10" s="46"/>
      <c r="AZ10" s="46"/>
      <c r="BA10" s="46"/>
      <c r="BB10" s="46">
        <f>データ!X6</f>
        <v>371.43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45</v>
      </c>
      <c r="O86" s="26" t="str">
        <f>データ!EO6</f>
        <v>【0.00】</v>
      </c>
    </row>
  </sheetData>
  <sheetProtection algorithmName="SHA-512" hashValue="Zi08D1Z1lietweRVTfy1pnzXUejKv54RtR+ziRMjjoG/1uy1gV5cXVr1w705i39OhkOsrKJEt9xVTKp8gOG8QQ==" saltValue="sI28f58ZVWbu5YZtFsR2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204323</v>
      </c>
      <c r="D6" s="33">
        <f t="shared" si="3"/>
        <v>47</v>
      </c>
      <c r="E6" s="33">
        <f t="shared" si="3"/>
        <v>17</v>
      </c>
      <c r="F6" s="33">
        <f t="shared" si="3"/>
        <v>7</v>
      </c>
      <c r="G6" s="33">
        <f t="shared" si="3"/>
        <v>0</v>
      </c>
      <c r="H6" s="33" t="str">
        <f t="shared" si="3"/>
        <v>長野県　木曽町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0.24</v>
      </c>
      <c r="Q6" s="34">
        <f t="shared" si="3"/>
        <v>100</v>
      </c>
      <c r="R6" s="34">
        <f t="shared" si="3"/>
        <v>3888</v>
      </c>
      <c r="S6" s="34">
        <f t="shared" si="3"/>
        <v>11169</v>
      </c>
      <c r="T6" s="34">
        <f t="shared" si="3"/>
        <v>476.03</v>
      </c>
      <c r="U6" s="34">
        <f t="shared" si="3"/>
        <v>23.46</v>
      </c>
      <c r="V6" s="34">
        <f t="shared" si="3"/>
        <v>26</v>
      </c>
      <c r="W6" s="34">
        <f t="shared" si="3"/>
        <v>7.0000000000000007E-2</v>
      </c>
      <c r="X6" s="34">
        <f t="shared" si="3"/>
        <v>371.43</v>
      </c>
      <c r="Y6" s="35">
        <f>IF(Y7="",NA(),Y7)</f>
        <v>116.44</v>
      </c>
      <c r="Z6" s="35">
        <f t="shared" ref="Z6:AH6" si="4">IF(Z7="",NA(),Z7)</f>
        <v>109.07</v>
      </c>
      <c r="AA6" s="35">
        <f t="shared" si="4"/>
        <v>104.39</v>
      </c>
      <c r="AB6" s="35">
        <f t="shared" si="4"/>
        <v>102.76</v>
      </c>
      <c r="AC6" s="35">
        <f t="shared" si="4"/>
        <v>75.62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1239.21</v>
      </c>
      <c r="BL6" s="35">
        <f t="shared" si="7"/>
        <v>1196.58</v>
      </c>
      <c r="BM6" s="35">
        <f t="shared" si="7"/>
        <v>776.75</v>
      </c>
      <c r="BN6" s="35">
        <f t="shared" si="7"/>
        <v>438.26</v>
      </c>
      <c r="BO6" s="35">
        <f t="shared" si="7"/>
        <v>506.14</v>
      </c>
      <c r="BP6" s="34" t="str">
        <f>IF(BP7="","",IF(BP7="-","【-】","【"&amp;SUBSTITUTE(TEXT(BP7,"#,##0.00"),"-","△")&amp;"】"))</f>
        <v>【537.63】</v>
      </c>
      <c r="BQ6" s="35">
        <f>IF(BQ7="",NA(),BQ7)</f>
        <v>54.43</v>
      </c>
      <c r="BR6" s="35">
        <f t="shared" ref="BR6:BZ6" si="8">IF(BR7="",NA(),BR7)</f>
        <v>28.18</v>
      </c>
      <c r="BS6" s="35">
        <f t="shared" si="8"/>
        <v>21.61</v>
      </c>
      <c r="BT6" s="35">
        <f t="shared" si="8"/>
        <v>30.44</v>
      </c>
      <c r="BU6" s="35">
        <f t="shared" si="8"/>
        <v>25.02</v>
      </c>
      <c r="BV6" s="35">
        <f t="shared" si="8"/>
        <v>38.14</v>
      </c>
      <c r="BW6" s="35">
        <f t="shared" si="8"/>
        <v>38.28</v>
      </c>
      <c r="BX6" s="35">
        <f t="shared" si="8"/>
        <v>38.49</v>
      </c>
      <c r="BY6" s="35">
        <f t="shared" si="8"/>
        <v>39.86</v>
      </c>
      <c r="BZ6" s="35">
        <f t="shared" si="8"/>
        <v>35.86</v>
      </c>
      <c r="CA6" s="34" t="str">
        <f>IF(CA7="","",IF(CA7="-","【-】","【"&amp;SUBSTITUTE(TEXT(CA7,"#,##0.00"),"-","△")&amp;"】"))</f>
        <v>【35.31】</v>
      </c>
      <c r="CB6" s="35">
        <f>IF(CB7="",NA(),CB7)</f>
        <v>453.18</v>
      </c>
      <c r="CC6" s="35">
        <f t="shared" ref="CC6:CK6" si="9">IF(CC7="",NA(),CC7)</f>
        <v>938.12</v>
      </c>
      <c r="CD6" s="35">
        <f t="shared" si="9"/>
        <v>1172.46</v>
      </c>
      <c r="CE6" s="35">
        <f t="shared" si="9"/>
        <v>867.9</v>
      </c>
      <c r="CF6" s="35">
        <f t="shared" si="9"/>
        <v>1009.41</v>
      </c>
      <c r="CG6" s="35">
        <f t="shared" si="9"/>
        <v>471.79</v>
      </c>
      <c r="CH6" s="35">
        <f t="shared" si="9"/>
        <v>468.36</v>
      </c>
      <c r="CI6" s="35">
        <f t="shared" si="9"/>
        <v>479.21</v>
      </c>
      <c r="CJ6" s="35">
        <f t="shared" si="9"/>
        <v>451.49</v>
      </c>
      <c r="CK6" s="35">
        <f t="shared" si="9"/>
        <v>448.63</v>
      </c>
      <c r="CL6" s="34" t="str">
        <f>IF(CL7="","",IF(CL7="-","【-】","【"&amp;SUBSTITUTE(TEXT(CL7,"#,##0.00"),"-","△")&amp;"】"))</f>
        <v>【453.83】</v>
      </c>
      <c r="CM6" s="35">
        <f>IF(CM7="",NA(),CM7)</f>
        <v>8.4700000000000006</v>
      </c>
      <c r="CN6" s="35">
        <f t="shared" ref="CN6:CV6" si="10">IF(CN7="",NA(),CN7)</f>
        <v>6.78</v>
      </c>
      <c r="CO6" s="35">
        <f t="shared" si="10"/>
        <v>6.78</v>
      </c>
      <c r="CP6" s="35">
        <f t="shared" si="10"/>
        <v>6.78</v>
      </c>
      <c r="CQ6" s="35">
        <f t="shared" si="10"/>
        <v>6.78</v>
      </c>
      <c r="CR6" s="35">
        <f t="shared" si="10"/>
        <v>56.52</v>
      </c>
      <c r="CS6" s="35">
        <f t="shared" si="10"/>
        <v>53.97</v>
      </c>
      <c r="CT6" s="35">
        <f t="shared" si="10"/>
        <v>40.53</v>
      </c>
      <c r="CU6" s="35">
        <f t="shared" si="10"/>
        <v>40.67</v>
      </c>
      <c r="CV6" s="35">
        <f t="shared" si="10"/>
        <v>48.01</v>
      </c>
      <c r="CW6" s="34" t="str">
        <f>IF(CW7="","",IF(CW7="-","【-】","【"&amp;SUBSTITUTE(TEXT(CW7,"#,##0.00"),"-","△")&amp;"】"))</f>
        <v>【48.17】</v>
      </c>
      <c r="CX6" s="35">
        <f>IF(CX7="",NA(),CX7)</f>
        <v>92.59</v>
      </c>
      <c r="CY6" s="35">
        <f t="shared" ref="CY6:DG6" si="11">IF(CY7="",NA(),CY7)</f>
        <v>78.569999999999993</v>
      </c>
      <c r="CZ6" s="35">
        <f t="shared" si="11"/>
        <v>85.19</v>
      </c>
      <c r="DA6" s="35">
        <f t="shared" si="11"/>
        <v>82.14</v>
      </c>
      <c r="DB6" s="35">
        <f t="shared" si="11"/>
        <v>88.46</v>
      </c>
      <c r="DC6" s="35">
        <f t="shared" si="11"/>
        <v>91.27</v>
      </c>
      <c r="DD6" s="35">
        <f t="shared" si="11"/>
        <v>92.01</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15">
      <c r="A7" s="28"/>
      <c r="B7" s="37">
        <v>2018</v>
      </c>
      <c r="C7" s="37">
        <v>204323</v>
      </c>
      <c r="D7" s="37">
        <v>47</v>
      </c>
      <c r="E7" s="37">
        <v>17</v>
      </c>
      <c r="F7" s="37">
        <v>7</v>
      </c>
      <c r="G7" s="37">
        <v>0</v>
      </c>
      <c r="H7" s="37" t="s">
        <v>99</v>
      </c>
      <c r="I7" s="37" t="s">
        <v>100</v>
      </c>
      <c r="J7" s="37" t="s">
        <v>101</v>
      </c>
      <c r="K7" s="37" t="s">
        <v>102</v>
      </c>
      <c r="L7" s="37" t="s">
        <v>103</v>
      </c>
      <c r="M7" s="37" t="s">
        <v>104</v>
      </c>
      <c r="N7" s="38" t="s">
        <v>105</v>
      </c>
      <c r="O7" s="38" t="s">
        <v>106</v>
      </c>
      <c r="P7" s="38">
        <v>0.24</v>
      </c>
      <c r="Q7" s="38">
        <v>100</v>
      </c>
      <c r="R7" s="38">
        <v>3888</v>
      </c>
      <c r="S7" s="38">
        <v>11169</v>
      </c>
      <c r="T7" s="38">
        <v>476.03</v>
      </c>
      <c r="U7" s="38">
        <v>23.46</v>
      </c>
      <c r="V7" s="38">
        <v>26</v>
      </c>
      <c r="W7" s="38">
        <v>7.0000000000000007E-2</v>
      </c>
      <c r="X7" s="38">
        <v>371.43</v>
      </c>
      <c r="Y7" s="38">
        <v>116.44</v>
      </c>
      <c r="Z7" s="38">
        <v>109.07</v>
      </c>
      <c r="AA7" s="38">
        <v>104.39</v>
      </c>
      <c r="AB7" s="38">
        <v>102.76</v>
      </c>
      <c r="AC7" s="38">
        <v>75.62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1239.21</v>
      </c>
      <c r="BL7" s="38">
        <v>1196.58</v>
      </c>
      <c r="BM7" s="38">
        <v>776.75</v>
      </c>
      <c r="BN7" s="38">
        <v>438.26</v>
      </c>
      <c r="BO7" s="38">
        <v>506.14</v>
      </c>
      <c r="BP7" s="38">
        <v>537.63</v>
      </c>
      <c r="BQ7" s="38">
        <v>54.43</v>
      </c>
      <c r="BR7" s="38">
        <v>28.18</v>
      </c>
      <c r="BS7" s="38">
        <v>21.61</v>
      </c>
      <c r="BT7" s="38">
        <v>30.44</v>
      </c>
      <c r="BU7" s="38">
        <v>25.02</v>
      </c>
      <c r="BV7" s="38">
        <v>38.14</v>
      </c>
      <c r="BW7" s="38">
        <v>38.28</v>
      </c>
      <c r="BX7" s="38">
        <v>38.49</v>
      </c>
      <c r="BY7" s="38">
        <v>39.86</v>
      </c>
      <c r="BZ7" s="38">
        <v>35.86</v>
      </c>
      <c r="CA7" s="38">
        <v>35.31</v>
      </c>
      <c r="CB7" s="38">
        <v>453.18</v>
      </c>
      <c r="CC7" s="38">
        <v>938.12</v>
      </c>
      <c r="CD7" s="38">
        <v>1172.46</v>
      </c>
      <c r="CE7" s="38">
        <v>867.9</v>
      </c>
      <c r="CF7" s="38">
        <v>1009.41</v>
      </c>
      <c r="CG7" s="38">
        <v>471.79</v>
      </c>
      <c r="CH7" s="38">
        <v>468.36</v>
      </c>
      <c r="CI7" s="38">
        <v>479.21</v>
      </c>
      <c r="CJ7" s="38">
        <v>451.49</v>
      </c>
      <c r="CK7" s="38">
        <v>448.63</v>
      </c>
      <c r="CL7" s="38">
        <v>453.83</v>
      </c>
      <c r="CM7" s="38">
        <v>8.4700000000000006</v>
      </c>
      <c r="CN7" s="38">
        <v>6.78</v>
      </c>
      <c r="CO7" s="38">
        <v>6.78</v>
      </c>
      <c r="CP7" s="38">
        <v>6.78</v>
      </c>
      <c r="CQ7" s="38">
        <v>6.78</v>
      </c>
      <c r="CR7" s="38">
        <v>56.52</v>
      </c>
      <c r="CS7" s="38">
        <v>53.97</v>
      </c>
      <c r="CT7" s="38">
        <v>40.53</v>
      </c>
      <c r="CU7" s="38">
        <v>40.67</v>
      </c>
      <c r="CV7" s="38">
        <v>48.01</v>
      </c>
      <c r="CW7" s="38">
        <v>48.17</v>
      </c>
      <c r="CX7" s="38">
        <v>92.59</v>
      </c>
      <c r="CY7" s="38">
        <v>78.569999999999993</v>
      </c>
      <c r="CZ7" s="38">
        <v>85.19</v>
      </c>
      <c r="DA7" s="38">
        <v>82.14</v>
      </c>
      <c r="DB7" s="38">
        <v>88.46</v>
      </c>
      <c r="DC7" s="38">
        <v>91.27</v>
      </c>
      <c r="DD7" s="38">
        <v>92.01</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2020-01-24T06:16:01Z</cp:lastPrinted>
  <dcterms:created xsi:type="dcterms:W3CDTF">2019-12-05T05:26:23Z</dcterms:created>
  <dcterms:modified xsi:type="dcterms:W3CDTF">2020-02-20T02:58:32Z</dcterms:modified>
  <cp:category/>
</cp:coreProperties>
</file>