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323 木曽町\"/>
    </mc:Choice>
  </mc:AlternateContent>
  <workbookProtection workbookAlgorithmName="SHA-512" workbookHashValue="8VnhEZ58QySOlLIguI/pjiTJGqdNbKuLECIoO2KsdQmuhKuTBp3ksfHWWPNAzjPUS0kpP//Js8mSL/fUN0oLEA==" workbookSaltValue="IAv//KmP+NtywHb5QD7iKw=="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<sst xmlns="http://schemas.openxmlformats.org/spreadsheetml/2006/main" count="228" uniqueCount="114">
  <si>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</si>
  <si>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</si>
  <si>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</si>
  <si>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</si>
  <si>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</si>
  <si>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</si>
  <si>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</si>
  <si>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</si>
  <si>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</si>
  <si>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</si>
  <si>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</si>
  <si>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</si>
  <si>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</si>
  <si>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</si>
  <si>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</si>
  <si>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</si>
  <si>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</si>
  <si>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</si>
  <si>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</si>
  <si>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</si>
  <si>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</si>
  <si>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</si>
  <si>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</si>
  <si>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</si>
  <si>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</si>
  <si>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</si>
  <si>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</si>
  <si>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</si>
  <si>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</si>
  <si>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</si>
  <si>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</si>
  <si>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</si>
  <si>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</si>
  <si>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</si>
  <si>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</si>
  <si>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</si>
  <si>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</si>
  <si>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</si>
  <si>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</si>
  <si>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</si>
  <si>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</si>
  <si>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</si>
  <si>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</si>
  <si>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</si>
  <si>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</si>
  <si>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</si>
  <si>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</si>
  <si>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</si>
  <si>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</si>
  <si>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</si>
  <si>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</si>
  <si>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</si>
  <si>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</si>
  <si>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</si>
  <si>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</si>
  <si>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</si>
  <si>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</si>
  <si>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</si>
  <si>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</si>
  <si>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</si>
  <si>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</si>
  <si>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</si>
  <si>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</si>
  <si>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</si>
  <si>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</si>
  <si>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</si>
  <si>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</si>
  <si>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</si>
  <si>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</si>
  <si>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</si>
  <si>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</si>
  <si>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</si>
  <si>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</si>
  <si>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</si>
  <si>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</si>
  <si>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</si>
  <si>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</si>
  <si>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</si>
  <si>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</si>
  <si>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</si>
  <si>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</si>
  <si>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</si>
  <si>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</si>
  <si>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</si>
  <si>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</si>
  <si>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</si>
  <si>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</si>
  <si>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</si>
  <si>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</si>
  <si>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</si>
  <si>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</si>
  <si>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</si>
  <si>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</si>
  <si>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</si>
  <si>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</si>
  <si>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</si>
  <si>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</si>
  <si>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</si>
  <si>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</si>
  <si>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</si>
  <si>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</si>
  <si>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</si>
  <si>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</si>
  <si>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</si>
  <si>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</si>
  <si>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</si>
  <si>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</si>
  <si>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</si>
  <si>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</si>
  <si>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</si>
  <si>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</si>
  <si>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浄化センターなどの大規模な更新投資が始まり、さらに今後は管渠などの改善費用も増大していくことが想定される。また、処理区域内人口の減少による料金収入は減少している。
　これらのことから、ダウンサイジングやスペックダウンなどの処理能力の最適化を図ることで処理経費の低減を検討する必要がある。
　将来的には老朽化した施設や管渠が多く発生し、膨大な更新投資が見込まれる。これらを計画的かつ効率的に更新を進める必要がある。</t>
    <rPh sb="1" eb="3">
      <t>ジョウカ</t>
    </rPh>
    <rPh sb="10" eb="13">
      <t>ダイキボ</t>
    </rPh>
    <rPh sb="14" eb="16">
      <t>コウシン</t>
    </rPh>
    <rPh sb="16" eb="18">
      <t>トウシ</t>
    </rPh>
    <rPh sb="19" eb="20">
      <t>ハジ</t>
    </rPh>
    <rPh sb="26" eb="28">
      <t>コンゴ</t>
    </rPh>
    <rPh sb="29" eb="31">
      <t>カンキョ</t>
    </rPh>
    <rPh sb="34" eb="36">
      <t>カイゼン</t>
    </rPh>
    <rPh sb="36" eb="38">
      <t>ヒヨウ</t>
    </rPh>
    <rPh sb="39" eb="41">
      <t>ゾウダイ</t>
    </rPh>
    <rPh sb="48" eb="50">
      <t>ソウテイ</t>
    </rPh>
    <rPh sb="57" eb="59">
      <t>ショリ</t>
    </rPh>
    <rPh sb="59" eb="61">
      <t>クイキ</t>
    </rPh>
    <rPh sb="61" eb="62">
      <t>ナイ</t>
    </rPh>
    <rPh sb="62" eb="64">
      <t>ジンコウ</t>
    </rPh>
    <rPh sb="65" eb="67">
      <t>ゲンショウ</t>
    </rPh>
    <rPh sb="70" eb="72">
      <t>リョウキン</t>
    </rPh>
    <rPh sb="72" eb="74">
      <t>シュウニュウ</t>
    </rPh>
    <rPh sb="75" eb="77">
      <t>ゲンショウ</t>
    </rPh>
    <rPh sb="112" eb="114">
      <t>ショリ</t>
    </rPh>
    <rPh sb="114" eb="116">
      <t>ノウリョク</t>
    </rPh>
    <rPh sb="117" eb="120">
      <t>サイテキカ</t>
    </rPh>
    <rPh sb="121" eb="122">
      <t>ハカ</t>
    </rPh>
    <rPh sb="126" eb="128">
      <t>ショリ</t>
    </rPh>
    <rPh sb="128" eb="130">
      <t>ケイヒ</t>
    </rPh>
    <rPh sb="131" eb="133">
      <t>テイゲン</t>
    </rPh>
    <rPh sb="134" eb="136">
      <t>ケントウ</t>
    </rPh>
    <rPh sb="138" eb="140">
      <t>ヒツヨウ</t>
    </rPh>
    <rPh sb="146" eb="149">
      <t>ショウライテキ</t>
    </rPh>
    <rPh sb="151" eb="154">
      <t>ロウキュウカ</t>
    </rPh>
    <rPh sb="156" eb="158">
      <t>シセツ</t>
    </rPh>
    <rPh sb="159" eb="161">
      <t>カンキョ</t>
    </rPh>
    <rPh sb="162" eb="163">
      <t>オオ</t>
    </rPh>
    <rPh sb="164" eb="166">
      <t>ハッセイ</t>
    </rPh>
    <rPh sb="168" eb="170">
      <t>ボウダイ</t>
    </rPh>
    <rPh sb="171" eb="175">
      <t>コウシントウシ</t>
    </rPh>
    <rPh sb="176" eb="178">
      <t>ミコ</t>
    </rPh>
    <rPh sb="186" eb="189">
      <t>ケイカクテキ</t>
    </rPh>
    <rPh sb="191" eb="194">
      <t>コウリツテキ</t>
    </rPh>
    <rPh sb="195" eb="197">
      <t>コウシン</t>
    </rPh>
    <rPh sb="198" eb="199">
      <t>スス</t>
    </rPh>
    <rPh sb="201" eb="203">
      <t>ヒツヨウ</t>
    </rPh>
    <phoneticPr fontId="4"/>
  </si>
  <si>
    <t>　収益的収支比率は横這いの状況が続き100%に及んでいない。経営に必要な費用は料金収入などの経常的な収入で賄えておらず、一般会計繰入金など料金収入以外の収入に依存している状況にあり、経営状況は厳しいものとなっている。
　平成26年度に策定した下水道長寿命化計画に基づく木曽福島浄化センター・塩淵汚水中継ポンプ場の更新費用や整備費用が増加したため、経費回収率は減少し汚水処理原価は増加した。
　施設利用率は全国平均や類似団体の平均を上回り高い稼働力を維持し、遊休施設もなく需用に対する施設能力のバランスは良好と判断する。
　水洗化率は地理的要因などにより100%に至っていないが年々上昇しており、類似団体の平均を上回っていることもあり良好で、今後も引き続き向上を目指すところである。
　</t>
    <rPh sb="1" eb="4">
      <t>シュウエキテキ</t>
    </rPh>
    <rPh sb="4" eb="6">
      <t>シュウシ</t>
    </rPh>
    <rPh sb="6" eb="8">
      <t>ヒリツ</t>
    </rPh>
    <rPh sb="9" eb="11">
      <t>ヨコバ</t>
    </rPh>
    <rPh sb="13" eb="15">
      <t>ジョウキョウ</t>
    </rPh>
    <rPh sb="16" eb="17">
      <t>ツヅ</t>
    </rPh>
    <rPh sb="23" eb="24">
      <t>オヨ</t>
    </rPh>
    <rPh sb="30" eb="32">
      <t>ケイエイ</t>
    </rPh>
    <rPh sb="33" eb="35">
      <t>ヒツヨウ</t>
    </rPh>
    <rPh sb="36" eb="38">
      <t>ヒヨウ</t>
    </rPh>
    <rPh sb="39" eb="41">
      <t>リョウキン</t>
    </rPh>
    <rPh sb="41" eb="43">
      <t>シュウニュウ</t>
    </rPh>
    <rPh sb="46" eb="49">
      <t>ケイジョウテキ</t>
    </rPh>
    <rPh sb="50" eb="52">
      <t>シュウニュウ</t>
    </rPh>
    <rPh sb="53" eb="54">
      <t>マカナ</t>
    </rPh>
    <rPh sb="60" eb="62">
      <t>イッパン</t>
    </rPh>
    <rPh sb="62" eb="64">
      <t>カイケイ</t>
    </rPh>
    <rPh sb="64" eb="66">
      <t>クリイレ</t>
    </rPh>
    <rPh sb="66" eb="67">
      <t>キン</t>
    </rPh>
    <rPh sb="69" eb="71">
      <t>リョウキン</t>
    </rPh>
    <rPh sb="71" eb="73">
      <t>シュウニュウ</t>
    </rPh>
    <rPh sb="73" eb="75">
      <t>イガイ</t>
    </rPh>
    <rPh sb="76" eb="78">
      <t>シュウニュウ</t>
    </rPh>
    <rPh sb="79" eb="81">
      <t>イゾン</t>
    </rPh>
    <rPh sb="85" eb="87">
      <t>ジョウキョウ</t>
    </rPh>
    <rPh sb="91" eb="93">
      <t>ケイエイ</t>
    </rPh>
    <rPh sb="93" eb="95">
      <t>ジョウキョウ</t>
    </rPh>
    <rPh sb="96" eb="97">
      <t>キビ</t>
    </rPh>
    <rPh sb="110" eb="112">
      <t>ヘイセイ</t>
    </rPh>
    <rPh sb="114" eb="116">
      <t>ネンド</t>
    </rPh>
    <rPh sb="117" eb="119">
      <t>サクテイ</t>
    </rPh>
    <rPh sb="121" eb="124">
      <t>ゲスイドウ</t>
    </rPh>
    <rPh sb="124" eb="128">
      <t>チョウジュミョウカ</t>
    </rPh>
    <rPh sb="128" eb="130">
      <t>ケイカク</t>
    </rPh>
    <rPh sb="131" eb="132">
      <t>モト</t>
    </rPh>
    <rPh sb="134" eb="138">
      <t>キソフクシマ</t>
    </rPh>
    <rPh sb="138" eb="140">
      <t>ジョウカ</t>
    </rPh>
    <rPh sb="145" eb="146">
      <t>シオ</t>
    </rPh>
    <rPh sb="146" eb="147">
      <t>フチ</t>
    </rPh>
    <rPh sb="147" eb="149">
      <t>オスイ</t>
    </rPh>
    <rPh sb="149" eb="151">
      <t>チュウケイ</t>
    </rPh>
    <rPh sb="154" eb="155">
      <t>バ</t>
    </rPh>
    <rPh sb="156" eb="158">
      <t>コウシン</t>
    </rPh>
    <rPh sb="158" eb="160">
      <t>ヒヨウ</t>
    </rPh>
    <rPh sb="161" eb="163">
      <t>セイビ</t>
    </rPh>
    <rPh sb="163" eb="165">
      <t>ヒヨウ</t>
    </rPh>
    <rPh sb="166" eb="168">
      <t>ゾウカ</t>
    </rPh>
    <rPh sb="173" eb="175">
      <t>ケイヒ</t>
    </rPh>
    <rPh sb="175" eb="177">
      <t>カイシュウ</t>
    </rPh>
    <rPh sb="177" eb="178">
      <t>リツ</t>
    </rPh>
    <rPh sb="179" eb="181">
      <t>ゲンショウ</t>
    </rPh>
    <rPh sb="182" eb="184">
      <t>オスイ</t>
    </rPh>
    <rPh sb="184" eb="186">
      <t>ショリ</t>
    </rPh>
    <rPh sb="186" eb="188">
      <t>ゲンカ</t>
    </rPh>
    <rPh sb="189" eb="191">
      <t>ゾウカ</t>
    </rPh>
    <rPh sb="196" eb="198">
      <t>シセツ</t>
    </rPh>
    <rPh sb="198" eb="200">
      <t>リヨウ</t>
    </rPh>
    <rPh sb="200" eb="201">
      <t>リツ</t>
    </rPh>
    <rPh sb="202" eb="204">
      <t>ゼンコク</t>
    </rPh>
    <rPh sb="204" eb="206">
      <t>ヘイキン</t>
    </rPh>
    <rPh sb="207" eb="209">
      <t>ルイジ</t>
    </rPh>
    <rPh sb="209" eb="211">
      <t>ダンタイ</t>
    </rPh>
    <rPh sb="212" eb="214">
      <t>ヘイキン</t>
    </rPh>
    <rPh sb="215" eb="217">
      <t>ウワマワ</t>
    </rPh>
    <rPh sb="218" eb="219">
      <t>タカ</t>
    </rPh>
    <rPh sb="220" eb="222">
      <t>カドウ</t>
    </rPh>
    <rPh sb="222" eb="223">
      <t>リョク</t>
    </rPh>
    <rPh sb="224" eb="226">
      <t>イジ</t>
    </rPh>
    <rPh sb="228" eb="230">
      <t>ユウキュウ</t>
    </rPh>
    <rPh sb="230" eb="232">
      <t>シセツ</t>
    </rPh>
    <rPh sb="235" eb="237">
      <t>ジュヨウ</t>
    </rPh>
    <rPh sb="238" eb="239">
      <t>タイ</t>
    </rPh>
    <rPh sb="241" eb="243">
      <t>シセツ</t>
    </rPh>
    <rPh sb="243" eb="245">
      <t>ノウリョク</t>
    </rPh>
    <rPh sb="251" eb="253">
      <t>リョウコウ</t>
    </rPh>
    <rPh sb="254" eb="256">
      <t>ハンダン</t>
    </rPh>
    <rPh sb="261" eb="264">
      <t>スイセンカ</t>
    </rPh>
    <rPh sb="264" eb="265">
      <t>リツ</t>
    </rPh>
    <rPh sb="266" eb="269">
      <t>チリテキ</t>
    </rPh>
    <rPh sb="269" eb="271">
      <t>ヨウイン</t>
    </rPh>
    <rPh sb="281" eb="282">
      <t>イタ</t>
    </rPh>
    <rPh sb="288" eb="290">
      <t>ネンネン</t>
    </rPh>
    <rPh sb="290" eb="292">
      <t>ジョウショウ</t>
    </rPh>
    <rPh sb="297" eb="299">
      <t>ルイジ</t>
    </rPh>
    <rPh sb="299" eb="301">
      <t>ダンタイ</t>
    </rPh>
    <rPh sb="302" eb="304">
      <t>ヘイキン</t>
    </rPh>
    <rPh sb="305" eb="307">
      <t>ウワマワ</t>
    </rPh>
    <rPh sb="316" eb="318">
      <t>リョウコウ</t>
    </rPh>
    <rPh sb="320" eb="322">
      <t>コンゴ</t>
    </rPh>
    <rPh sb="323" eb="324">
      <t>ヒ</t>
    </rPh>
    <rPh sb="325" eb="326">
      <t>ツヅ</t>
    </rPh>
    <rPh sb="327" eb="329">
      <t>コウジョウ</t>
    </rPh>
    <rPh sb="330" eb="332">
      <t>メザ</t>
    </rPh>
    <phoneticPr fontId="4"/>
  </si>
  <si>
    <t>　長寿命化計画に基づき木曽福島浄化センター・塩淵汚水中継ポンプ場の機械設備の更新を行うとともに町内随所に設置されたポンプなどの機械設備は使用状況により更新を進めている。
　管渠改善率は過去10年以上０%となっている。 これは平成９年度の供用開始から22年と施設が比較的新しく、耐用年数を超えるものが存在しないことによる。将来的には計画的に更新することや予防保全的な管理により長寿命化を図る必要がある。</t>
    <rPh sb="1" eb="5">
      <t>チョウジュミョウカ</t>
    </rPh>
    <rPh sb="5" eb="7">
      <t>ケイカク</t>
    </rPh>
    <rPh sb="8" eb="9">
      <t>モト</t>
    </rPh>
    <rPh sb="11" eb="15">
      <t>キソフクシマ</t>
    </rPh>
    <rPh sb="15" eb="17">
      <t>ジョウカ</t>
    </rPh>
    <rPh sb="22" eb="23">
      <t>シオ</t>
    </rPh>
    <rPh sb="23" eb="24">
      <t>フチ</t>
    </rPh>
    <rPh sb="24" eb="26">
      <t>オスイ</t>
    </rPh>
    <rPh sb="26" eb="28">
      <t>チュウケイ</t>
    </rPh>
    <rPh sb="31" eb="32">
      <t>バ</t>
    </rPh>
    <rPh sb="33" eb="35">
      <t>キカイ</t>
    </rPh>
    <rPh sb="35" eb="37">
      <t>セツビ</t>
    </rPh>
    <rPh sb="38" eb="40">
      <t>コウシン</t>
    </rPh>
    <rPh sb="41" eb="42">
      <t>オコナ</t>
    </rPh>
    <rPh sb="47" eb="49">
      <t>チョウナイ</t>
    </rPh>
    <rPh sb="49" eb="51">
      <t>ズイショ</t>
    </rPh>
    <rPh sb="52" eb="54">
      <t>セッチ</t>
    </rPh>
    <rPh sb="63" eb="65">
      <t>キカイ</t>
    </rPh>
    <rPh sb="65" eb="67">
      <t>セツビ</t>
    </rPh>
    <rPh sb="68" eb="70">
      <t>シヨウ</t>
    </rPh>
    <rPh sb="70" eb="72">
      <t>ジョウキョウ</t>
    </rPh>
    <rPh sb="75" eb="77">
      <t>コウシン</t>
    </rPh>
    <rPh sb="78" eb="79">
      <t>スス</t>
    </rPh>
    <rPh sb="86" eb="88">
      <t>カンキョ</t>
    </rPh>
    <rPh sb="88" eb="90">
      <t>カイゼン</t>
    </rPh>
    <rPh sb="90" eb="91">
      <t>リツ</t>
    </rPh>
    <rPh sb="92" eb="94">
      <t>カコ</t>
    </rPh>
    <rPh sb="96" eb="97">
      <t>ネン</t>
    </rPh>
    <rPh sb="97" eb="99">
      <t>イジョウ</t>
    </rPh>
    <rPh sb="112" eb="114">
      <t>ヘイセイ</t>
    </rPh>
    <rPh sb="115" eb="117">
      <t>ネンド</t>
    </rPh>
    <rPh sb="118" eb="120">
      <t>キョウヨウ</t>
    </rPh>
    <rPh sb="120" eb="122">
      <t>カイシ</t>
    </rPh>
    <rPh sb="126" eb="127">
      <t>ネン</t>
    </rPh>
    <rPh sb="128" eb="130">
      <t>シセツ</t>
    </rPh>
    <rPh sb="131" eb="134">
      <t>ヒカクテキ</t>
    </rPh>
    <rPh sb="134" eb="135">
      <t>アタラ</t>
    </rPh>
    <rPh sb="138" eb="140">
      <t>タイヨウ</t>
    </rPh>
    <rPh sb="140" eb="142">
      <t>ネンスウ</t>
    </rPh>
    <rPh sb="143" eb="144">
      <t>コ</t>
    </rPh>
    <rPh sb="149" eb="151">
      <t>ソンザイ</t>
    </rPh>
    <rPh sb="160" eb="163">
      <t>ショウライテキ</t>
    </rPh>
    <rPh sb="165" eb="168">
      <t>ケイカクテキ</t>
    </rPh>
    <rPh sb="169" eb="171">
      <t>コウシン</t>
    </rPh>
    <rPh sb="176" eb="178">
      <t>ヨボウ</t>
    </rPh>
    <rPh sb="178" eb="181">
      <t>ホゼンテキ</t>
    </rPh>
    <rPh sb="182" eb="184">
      <t>カンリ</t>
    </rPh>
    <rPh sb="187" eb="191">
      <t>チョウジュミョウカ</t>
    </rPh>
    <rPh sb="192" eb="193">
      <t>ハカ</t>
    </rPh>
    <rPh sb="194" eb="1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</si>
</sst>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9F-4DE7-9D0F-DC4B5F5F5EF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2B9F-4DE7-9D0F-DC4B5F5F5EF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64.97</c:v>
                </c:pt>
                <c:pt idx="1">
                  <c:v>66.94</c:v>
                </c:pt>
                <c:pt idx="2">
                  <c:v>63.35</c:v>
                </c:pt>
                <c:pt idx="3">
                  <c:v>63.97</c:v>
                </c:pt>
                <c:pt idx="4">
                  <c:v>62.52</c:v>
                </c:pt>
              </c:numCache>
            </c:numRef>
          </c:val>
          <c:extLst>
            <c:ext xmlns:c16="http://schemas.microsoft.com/office/drawing/2014/chart" uri="{C3380CC4-5D6E-409C-BE32-E72D297353CC}">
              <c16:uniqueId val="{00000000-B89A-47DE-A898-4A23C2223B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B89A-47DE-A898-4A23C2223B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87.31</c:v>
                </c:pt>
                <c:pt idx="1">
                  <c:v>86.29</c:v>
                </c:pt>
                <c:pt idx="2">
                  <c:v>88.04</c:v>
                </c:pt>
                <c:pt idx="3">
                  <c:v>88.69</c:v>
                </c:pt>
                <c:pt idx="4">
                  <c:v>91.43</c:v>
                </c:pt>
              </c:numCache>
            </c:numRef>
          </c:val>
          <c:extLst>
            <c:ext xmlns:c16="http://schemas.microsoft.com/office/drawing/2014/chart" uri="{C3380CC4-5D6E-409C-BE32-E72D297353CC}">
              <c16:uniqueId val="{00000000-CE11-483E-95AF-2D1CD3C10A6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CE11-483E-95AF-2D1CD3C10A6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55.94</c:v>
                </c:pt>
                <c:pt idx="1">
                  <c:v>67.540000000000006</c:v>
                </c:pt>
                <c:pt idx="2">
                  <c:v>72.47</c:v>
                </c:pt>
                <c:pt idx="3">
                  <c:v>73.22</c:v>
                </c:pt>
                <c:pt idx="4">
                  <c:v>73.010000000000005</c:v>
                </c:pt>
              </c:numCache>
            </c:numRef>
          </c:val>
          <c:extLst>
            <c:ext xmlns:c16="http://schemas.microsoft.com/office/drawing/2014/chart" uri="{C3380CC4-5D6E-409C-BE32-E72D297353CC}">
              <c16:uniqueId val="{00000000-EBF5-42F8-9883-835B8BD25B3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F5-42F8-9883-835B8BD25B3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A4-4C28-A831-B01CEC0073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A4-4C28-A831-B01CEC0073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AE-4876-9F76-EC311D3FD1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AE-4876-9F76-EC311D3FD1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1C-4ECA-BDE7-486E4D6410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1C-4ECA-BDE7-486E4D6410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71-4125-BEAC-177A0BECA8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71-4125-BEAC-177A0BECA8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D0-4F77-91DF-8D500011C57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2FD0-4F77-91DF-8D500011C57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166.82</c:v>
                </c:pt>
                <c:pt idx="1">
                  <c:v>135.74</c:v>
                </c:pt>
                <c:pt idx="2">
                  <c:v>54.01</c:v>
                </c:pt>
                <c:pt idx="3">
                  <c:v>107.71</c:v>
                </c:pt>
                <c:pt idx="4">
                  <c:v>64.58</c:v>
                </c:pt>
              </c:numCache>
            </c:numRef>
          </c:val>
          <c:extLst>
            <c:ext xmlns:c16="http://schemas.microsoft.com/office/drawing/2014/chart" uri="{C3380CC4-5D6E-409C-BE32-E72D297353CC}">
              <c16:uniqueId val="{00000000-3E23-4E25-8E09-EA7E733F075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3E23-4E25-8E09-EA7E733F075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139.22999999999999</c:v>
                </c:pt>
                <c:pt idx="1">
                  <c:v>170.75</c:v>
                </c:pt>
                <c:pt idx="2">
                  <c:v>429.66</c:v>
                </c:pt>
                <c:pt idx="3">
                  <c:v>216.57</c:v>
                </c:pt>
                <c:pt idx="4">
                  <c:v>362.47</c:v>
                </c:pt>
              </c:numCache>
            </c:numRef>
          </c:val>
          <c:extLst>
            <c:ext xmlns:c16="http://schemas.microsoft.com/office/drawing/2014/chart" uri="{C3380CC4-5D6E-409C-BE32-E72D297353CC}">
              <c16:uniqueId val="{00000000-6DDF-49A8-B9EC-B0CA215D206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6DDF-49A8-B9EC-B0CA215D206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木曽町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11169</v>
      </c>
      <c r="AM8" s="51"/>
      <c r="AN8" s="51"/>
      <c r="AO8" s="51"/>
      <c r="AP8" s="51"/>
      <c r="AQ8" s="51"/>
      <c r="AR8" s="51"/>
      <c r="AS8" s="51"/>
      <c r="AT8" s="46">
        <f>データ!T6</f>
        <v>476.03</v>
      </c>
      <c r="AU8" s="46"/>
      <c r="AV8" s="46"/>
      <c r="AW8" s="46"/>
      <c r="AX8" s="46"/>
      <c r="AY8" s="46"/>
      <c r="AZ8" s="46"/>
      <c r="BA8" s="46"/>
      <c r="BB8" s="46">
        <f>データ!U6</f>
        <v>23.46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46.05</v>
      </c>
      <c r="Q10" s="46"/>
      <c r="R10" s="46"/>
      <c r="S10" s="46"/>
      <c r="T10" s="46"/>
      <c r="U10" s="46"/>
      <c r="V10" s="46"/>
      <c r="W10" s="46">
        <f>データ!Q6</f>
        <v>82.1</v>
      </c>
      <c r="X10" s="46"/>
      <c r="Y10" s="46"/>
      <c r="Z10" s="46"/>
      <c r="AA10" s="46"/>
      <c r="AB10" s="46"/>
      <c r="AC10" s="46"/>
      <c r="AD10" s="51">
        <f>データ!R6</f>
        <v>3888</v>
      </c>
      <c r="AE10" s="51"/>
      <c r="AF10" s="51"/>
      <c r="AG10" s="51"/>
      <c r="AH10" s="51"/>
      <c r="AI10" s="51"/>
      <c r="AJ10" s="51"/>
      <c r="AK10" s="2"/>
      <c r="AL10" s="51">
        <f>データ!V6</f>
        <v>5086</v>
      </c>
      <c r="AM10" s="51"/>
      <c r="AN10" s="51"/>
      <c r="AO10" s="51"/>
      <c r="AP10" s="51"/>
      <c r="AQ10" s="51"/>
      <c r="AR10" s="51"/>
      <c r="AS10" s="51"/>
      <c r="AT10" s="46">
        <f>データ!W6</f>
        <v>2.9</v>
      </c>
      <c r="AU10" s="46"/>
      <c r="AV10" s="46"/>
      <c r="AW10" s="46"/>
      <c r="AX10" s="46"/>
      <c r="AY10" s="46"/>
      <c r="AZ10" s="46"/>
      <c r="BA10" s="46"/>
      <c r="BB10" s="46">
        <f>データ!X6</f>
        <v>1753.79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xJxX5b40/h3A6zcvvMJKMI4IzYJeH7TgxDFqHmyRsqTspPn42Lqih0CHx5S4xUkNl0xGpBmiizCSsm8i9DcZxg==" saltValue="aAB4EmMpUiXh6YdsQXZT1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204323</v>
      </c>
      <c r="D6" s="33">
        <f t="shared" si="3"/>
        <v>47</v>
      </c>
      <c r="E6" s="33">
        <f t="shared" si="3"/>
        <v>17</v>
      </c>
      <c r="F6" s="33">
        <f t="shared" si="3"/>
        <v>1</v>
      </c>
      <c r="G6" s="33">
        <f t="shared" si="3"/>
        <v>0</v>
      </c>
      <c r="H6" s="33" t="str">
        <f t="shared" si="3"/>
        <v>長野県　木曽町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46.05</v>
      </c>
      <c r="Q6" s="34">
        <f t="shared" si="3"/>
        <v>82.1</v>
      </c>
      <c r="R6" s="34">
        <f t="shared" si="3"/>
        <v>3888</v>
      </c>
      <c r="S6" s="34">
        <f t="shared" si="3"/>
        <v>11169</v>
      </c>
      <c r="T6" s="34">
        <f t="shared" si="3"/>
        <v>476.03</v>
      </c>
      <c r="U6" s="34">
        <f t="shared" si="3"/>
        <v>23.46</v>
      </c>
      <c r="V6" s="34">
        <f t="shared" si="3"/>
        <v>5086</v>
      </c>
      <c r="W6" s="34">
        <f t="shared" si="3"/>
        <v>2.9</v>
      </c>
      <c r="X6" s="34">
        <f t="shared" si="3"/>
        <v>1753.79</v>
      </c>
      <c r="Y6" s="35">
        <f>IF(Y7="",NA(),Y7)</f>
        <v>55.94</v>
      </c>
      <c r="Z6" s="35">
        <f t="shared" ref="Z6:AH6" si="4">IF(Z7="",NA(),Z7)</f>
        <v>67.540000000000006</v>
      </c>
      <c r="AA6" s="35">
        <f t="shared" si="4"/>
        <v>72.47</v>
      </c>
      <c r="AB6" s="35">
        <f t="shared" si="4"/>
        <v>73.22</v>
      </c>
      <c r="AC6" s="35">
        <f t="shared" si="4"/>
        <v>73.010000000000005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166.82</v>
      </c>
      <c r="BR6" s="35">
        <f t="shared" ref="BR6:BZ6" si="8">IF(BR7="",NA(),BR7)</f>
        <v>135.74</v>
      </c>
      <c r="BS6" s="35">
        <f t="shared" si="8"/>
        <v>54.01</v>
      </c>
      <c r="BT6" s="35">
        <f t="shared" si="8"/>
        <v>107.71</v>
      </c>
      <c r="BU6" s="35">
        <f t="shared" si="8"/>
        <v>64.58</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139.22999999999999</v>
      </c>
      <c r="CC6" s="35">
        <f t="shared" ref="CC6:CK6" si="9">IF(CC7="",NA(),CC7)</f>
        <v>170.75</v>
      </c>
      <c r="CD6" s="35">
        <f t="shared" si="9"/>
        <v>429.66</v>
      </c>
      <c r="CE6" s="35">
        <f t="shared" si="9"/>
        <v>216.57</v>
      </c>
      <c r="CF6" s="35">
        <f t="shared" si="9"/>
        <v>362.47</v>
      </c>
      <c r="CG6" s="35">
        <f t="shared" si="9"/>
        <v>248.89</v>
      </c>
      <c r="CH6" s="35">
        <f t="shared" si="9"/>
        <v>250.84</v>
      </c>
      <c r="CI6" s="35">
        <f t="shared" si="9"/>
        <v>235.61</v>
      </c>
      <c r="CJ6" s="35">
        <f t="shared" si="9"/>
        <v>216.21</v>
      </c>
      <c r="CK6" s="35">
        <f t="shared" si="9"/>
        <v>220.31</v>
      </c>
      <c r="CL6" s="34" t="str">
        <f>IF(CL7="","",IF(CL7="-","【-】","【"&amp;SUBSTITUTE(TEXT(CL7,"#,##0.00"),"-","△")&amp;"】"))</f>
        <v>【136.86】</v>
      </c>
      <c r="CM6" s="35">
        <f>IF(CM7="",NA(),CM7)</f>
        <v>64.97</v>
      </c>
      <c r="CN6" s="35">
        <f t="shared" ref="CN6:CV6" si="10">IF(CN7="",NA(),CN7)</f>
        <v>66.94</v>
      </c>
      <c r="CO6" s="35">
        <f t="shared" si="10"/>
        <v>63.35</v>
      </c>
      <c r="CP6" s="35">
        <f t="shared" si="10"/>
        <v>63.97</v>
      </c>
      <c r="CQ6" s="35">
        <f t="shared" si="10"/>
        <v>62.52</v>
      </c>
      <c r="CR6" s="35">
        <f t="shared" si="10"/>
        <v>49.89</v>
      </c>
      <c r="CS6" s="35">
        <f t="shared" si="10"/>
        <v>49.39</v>
      </c>
      <c r="CT6" s="35">
        <f t="shared" si="10"/>
        <v>49.25</v>
      </c>
      <c r="CU6" s="35">
        <f t="shared" si="10"/>
        <v>50.24</v>
      </c>
      <c r="CV6" s="35">
        <f t="shared" si="10"/>
        <v>49.68</v>
      </c>
      <c r="CW6" s="34" t="str">
        <f>IF(CW7="","",IF(CW7="-","【-】","【"&amp;SUBSTITUTE(TEXT(CW7,"#,##0.00"),"-","△")&amp;"】"))</f>
        <v>【58.98】</v>
      </c>
      <c r="CX6" s="35">
        <f>IF(CX7="",NA(),CX7)</f>
        <v>87.31</v>
      </c>
      <c r="CY6" s="35">
        <f t="shared" ref="CY6:DG6" si="11">IF(CY7="",NA(),CY7)</f>
        <v>86.29</v>
      </c>
      <c r="CZ6" s="35">
        <f t="shared" si="11"/>
        <v>88.04</v>
      </c>
      <c r="DA6" s="35">
        <f t="shared" si="11"/>
        <v>88.69</v>
      </c>
      <c r="DB6" s="35">
        <f t="shared" si="11"/>
        <v>91.43</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204323</v>
      </c>
      <c r="D7" s="37">
        <v>47</v>
      </c>
      <c r="E7" s="37">
        <v>17</v>
      </c>
      <c r="F7" s="37">
        <v>1</v>
      </c>
      <c r="G7" s="37">
        <v>0</v>
      </c>
      <c r="H7" s="37" t="s">
        <v>98</v>
      </c>
      <c r="I7" s="37" t="s">
        <v>99</v>
      </c>
      <c r="J7" s="37" t="s">
        <v>100</v>
      </c>
      <c r="K7" s="37" t="s">
        <v>101</v>
      </c>
      <c r="L7" s="37" t="s">
        <v>102</v>
      </c>
      <c r="M7" s="37" t="s">
        <v>103</v>
      </c>
      <c r="N7" s="38" t="s">
        <v>104</v>
      </c>
      <c r="O7" s="38" t="s">
        <v>105</v>
      </c>
      <c r="P7" s="38">
        <v>46.05</v>
      </c>
      <c r="Q7" s="38">
        <v>82.1</v>
      </c>
      <c r="R7" s="38">
        <v>3888</v>
      </c>
      <c r="S7" s="38">
        <v>11169</v>
      </c>
      <c r="T7" s="38">
        <v>476.03</v>
      </c>
      <c r="U7" s="38">
        <v>23.46</v>
      </c>
      <c r="V7" s="38">
        <v>5086</v>
      </c>
      <c r="W7" s="38">
        <v>2.9</v>
      </c>
      <c r="X7" s="38">
        <v>1753.79</v>
      </c>
      <c r="Y7" s="38">
        <v>55.94</v>
      </c>
      <c r="Z7" s="38">
        <v>67.540000000000006</v>
      </c>
      <c r="AA7" s="38">
        <v>72.47</v>
      </c>
      <c r="AB7" s="38">
        <v>73.22</v>
      </c>
      <c r="AC7" s="38">
        <v>73.010000000000005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0</v>
      </c>
      <c r="BJ7" s="38">
        <v>0</v>
      </c>
      <c r="BK7" s="38">
        <v>1203.71</v>
      </c>
      <c r="BL7" s="38">
        <v>1162.3599999999999</v>
      </c>
      <c r="BM7" s="38">
        <v>1047.6500000000001</v>
      </c>
      <c r="BN7" s="38">
        <v>1124.26</v>
      </c>
      <c r="BO7" s="38">
        <v>1048.23</v>
      </c>
      <c r="BP7" s="38">
        <v>682.78</v>
      </c>
      <c r="BQ7" s="38">
        <v>166.82</v>
      </c>
      <c r="BR7" s="38">
        <v>135.74</v>
      </c>
      <c r="BS7" s="38">
        <v>54.01</v>
      </c>
      <c r="BT7" s="38">
        <v>107.71</v>
      </c>
      <c r="BU7" s="38">
        <v>64.58</v>
      </c>
      <c r="BV7" s="38">
        <v>69.739999999999995</v>
      </c>
      <c r="BW7" s="38">
        <v>68.209999999999994</v>
      </c>
      <c r="BX7" s="38">
        <v>74.040000000000006</v>
      </c>
      <c r="BY7" s="38">
        <v>80.58</v>
      </c>
      <c r="BZ7" s="38">
        <v>78.92</v>
      </c>
      <c r="CA7" s="38">
        <v>100.91</v>
      </c>
      <c r="CB7" s="38">
        <v>139.22999999999999</v>
      </c>
      <c r="CC7" s="38">
        <v>170.75</v>
      </c>
      <c r="CD7" s="38">
        <v>429.66</v>
      </c>
      <c r="CE7" s="38">
        <v>216.57</v>
      </c>
      <c r="CF7" s="38">
        <v>362.47</v>
      </c>
      <c r="CG7" s="38">
        <v>248.89</v>
      </c>
      <c r="CH7" s="38">
        <v>250.84</v>
      </c>
      <c r="CI7" s="38">
        <v>235.61</v>
      </c>
      <c r="CJ7" s="38">
        <v>216.21</v>
      </c>
      <c r="CK7" s="38">
        <v>220.31</v>
      </c>
      <c r="CL7" s="38">
        <v>136.86000000000001</v>
      </c>
      <c r="CM7" s="38">
        <v>64.97</v>
      </c>
      <c r="CN7" s="38">
        <v>66.94</v>
      </c>
      <c r="CO7" s="38">
        <v>63.35</v>
      </c>
      <c r="CP7" s="38">
        <v>63.97</v>
      </c>
      <c r="CQ7" s="38">
        <v>62.52</v>
      </c>
      <c r="CR7" s="38">
        <v>49.89</v>
      </c>
      <c r="CS7" s="38">
        <v>49.39</v>
      </c>
      <c r="CT7" s="38">
        <v>49.25</v>
      </c>
      <c r="CU7" s="38">
        <v>50.24</v>
      </c>
      <c r="CV7" s="38">
        <v>49.68</v>
      </c>
      <c r="CW7" s="38">
        <v>58.98</v>
      </c>
      <c r="CX7" s="38">
        <v>87.31</v>
      </c>
      <c r="CY7" s="38">
        <v>86.29</v>
      </c>
      <c r="CZ7" s="38">
        <v>88.04</v>
      </c>
      <c r="DA7" s="38">
        <v>88.69</v>
      </c>
      <c r="DB7" s="38">
        <v>91.43</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2020-01-24T01:03:40Z</cp:lastPrinted>
  <dcterms:created xsi:type="dcterms:W3CDTF">2019-12-05T05:04:30Z</dcterms:created>
  <dcterms:modified xsi:type="dcterms:W3CDTF">2020-02-20T02:58:01Z</dcterms:modified>
  <cp:category/>
</cp:coreProperties>
</file>