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34 南木曽町\"/>
    </mc:Choice>
  </mc:AlternateContent>
  <workbookProtection workbookAlgorithmName="SHA-512" workbookHashValue="cG2gU07ce2SNhkYPA7zqo4T1xuGtdga6u+Rriqkj1ZGYHebcxlbr0tHz54JLsfJytbpTt5qtCYHRq6wNGExgDg==" workbookSaltValue="4HaLBGsfeyWz9gyBEZywaQ==" workbookSpinCount="100000" lockStructure="1"/>
  <bookViews>
    <workbookView xWindow="81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<sst xmlns="http://schemas.openxmlformats.org/spreadsheetml/2006/main" count="228" uniqueCount="114">
  <si>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</si>
  <si>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</si>
  <si>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</si>
  <si>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</si>
  <si>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</si>
  <si>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</si>
  <si>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</si>
  <si>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</si>
  <si>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</si>
  <si>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</si>
  <si>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</si>
  <si>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</si>
  <si>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</si>
  <si>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</si>
  <si>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</si>
  <si>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</si>
  <si>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</si>
  <si>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</si>
  <si>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</si>
  <si>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</si>
  <si>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</si>
  <si>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</si>
  <si>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</si>
  <si>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</si>
  <si>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</si>
  <si>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</si>
  <si>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</si>
  <si>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</si>
  <si>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</si>
  <si>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</si>
  <si>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</si>
  <si>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</si>
  <si>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</si>
  <si>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</si>
  <si>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</si>
  <si>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</si>
  <si>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</si>
  <si>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</si>
  <si>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</si>
  <si>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</si>
  <si>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</si>
  <si>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</si>
  <si>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</si>
  <si>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</si>
  <si>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</si>
  <si>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</si>
  <si>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</si>
  <si>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</si>
  <si>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</si>
  <si>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</si>
  <si>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</si>
  <si>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</si>
  <si>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</si>
  <si>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</si>
  <si>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</si>
  <si>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</si>
  <si>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</si>
  <si>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</si>
  <si>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</si>
  <si>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</si>
  <si>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</si>
  <si>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</si>
  <si>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</si>
  <si>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</si>
  <si>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</si>
  <si>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</si>
  <si>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</si>
  <si>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</si>
  <si>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</si>
  <si>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</si>
  <si>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</si>
  <si>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</si>
  <si>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</si>
  <si>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</si>
  <si>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</si>
  <si>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</si>
  <si>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</si>
  <si>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</si>
  <si>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</si>
  <si>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</si>
  <si>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</si>
  <si>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</si>
  <si>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</si>
  <si>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</si>
  <si>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</si>
  <si>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</si>
  <si>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</si>
  <si>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</si>
  <si>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</si>
  <si>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</si>
  <si>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</si>
  <si>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</si>
  <si>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</si>
  <si>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</si>
  <si>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</si>
  <si>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</si>
  <si>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</si>
  <si>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</si>
  <si>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南木曽町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</si>
  <si>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</si>
  <si>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</si>
  <si>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</si>
  <si>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</si>
  <si>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</si>
  <si>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</si>
  <si>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</si>
  <si>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</si>
  <si>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</si>
  <si>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</si>
  <si>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</si>
  <si>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</si>
  <si>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の建設は完結しており、平成12年に供用を開始している。施設はまだ新しく、平成27年度までは菅渠の更新をおこなっていない。妻籠クリーンセンターにおいては長寿命化計画に基づき、現在更新改良が必要な設備について更新を進めている。</t>
    <phoneticPr fontId="4"/>
  </si>
  <si>
    <t>　当該施設のある地区は、重要伝統的建造物群保存地区に指定されており、例年多くの観光客が訪れている地域であるため、住民の生活排水のほかに観光地としての利用を見込んで建設している。また、木曽広域連合が実施する特定下水道施設共同整備事業（スクラム下水道）に参加し、濃縮汚泥を集約し共同処理を行っている。
　水洗化率は向上しているものの、過疎化による人口減少及び観光客の減少などがあり、経費回収率が伸び悩んでいる中で汚水処理原価が上昇している。今後公営企業会計への移行によりさらに経常経費が増加することが予想される中で、計画に対して流入汚水量等の現状は下回っており、処理場計画の見直しや電気設備に関して維持管理費の節減を目指す。合わせて下水道料金の見直しを進める。</t>
    <phoneticPr fontId="4"/>
  </si>
  <si>
    <t>　①収益的収支比率は、90％前後をほぼ横ばい状態で推移している。下水道使用料の他、基準外繰入金に依存しているため、経費の節減等に努めるほか、料金の見直しに取り組む必要がある。　　　　　　　　　　　　　　　　　　　　　　　　　　　　　
　⑤経費回収率については、類似団体平均値に比べ低い水準となっている。今後も経費節減に努めていくと共に、適正な下水道使用料の設定が必要である。
  ⑥汚水処理原価は類似団体平均値より高い水準にある。施設維持にかかる費用が多い割に経費回収率が向上しないことがあげられる。汚水処理費は必要経費として削減できない費用であるため、改善していくためには観光客利用の増加や定住化対策などを促進し、経費回収率の向上を図っていく必要がある。
　⑦施設利用率については、平成26年度から類似団体平均値を下回っている。当該施設は、妻籠地区にあり住民の使用に加え、重要伝統的建造物保存地区の観光客利用を見込み建設されている。観光客の減少など課題も多いが、適正な稼働にむけて、観光客の誘致のため官民一体となったアピールが必要である。
　⑧水洗化率については、類似団体平均値より高い水準にあるが、接続をしていない住民の方へ周知を図り、100％の水洗化率を目標に事業を進めていく。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</si>
</sst>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23-43CA-9FF6-1733CA7E01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523-43CA-9FF6-1733CA7E01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34.840000000000003</c:v>
                </c:pt>
                <c:pt idx="1">
                  <c:v>34.19</c:v>
                </c:pt>
                <c:pt idx="2">
                  <c:v>32.9</c:v>
                </c:pt>
                <c:pt idx="3">
                  <c:v>32.9</c:v>
                </c:pt>
                <c:pt idx="4">
                  <c:v>31.94</c:v>
                </c:pt>
              </c:numCache>
            </c:numRef>
          </c:val>
          <c:extLst>
            <c:ext xmlns:c16="http://schemas.microsoft.com/office/drawing/2014/chart" uri="{C3380CC4-5D6E-409C-BE32-E72D297353CC}">
              <c16:uniqueId val="{00000000-94BE-40DD-8E07-659052144F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4BE-40DD-8E07-659052144F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93.12</c:v>
                </c:pt>
                <c:pt idx="1">
                  <c:v>93.26</c:v>
                </c:pt>
                <c:pt idx="2">
                  <c:v>92.86</c:v>
                </c:pt>
                <c:pt idx="3">
                  <c:v>93.52</c:v>
                </c:pt>
                <c:pt idx="4">
                  <c:v>93.49</c:v>
                </c:pt>
              </c:numCache>
            </c:numRef>
          </c:val>
          <c:extLst>
            <c:ext xmlns:c16="http://schemas.microsoft.com/office/drawing/2014/chart" uri="{C3380CC4-5D6E-409C-BE32-E72D297353CC}">
              <c16:uniqueId val="{00000000-2CC8-4868-AFC6-BA5874CF02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CC8-4868-AFC6-BA5874CF02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87.78</c:v>
                </c:pt>
                <c:pt idx="1">
                  <c:v>88.91</c:v>
                </c:pt>
                <c:pt idx="2">
                  <c:v>88.71</c:v>
                </c:pt>
                <c:pt idx="3">
                  <c:v>90.31</c:v>
                </c:pt>
                <c:pt idx="4">
                  <c:v>89.73</c:v>
                </c:pt>
              </c:numCache>
            </c:numRef>
          </c:val>
          <c:extLst>
            <c:ext xmlns:c16="http://schemas.microsoft.com/office/drawing/2014/chart" uri="{C3380CC4-5D6E-409C-BE32-E72D297353CC}">
              <c16:uniqueId val="{00000000-79CF-434B-BA32-8167D0F7C1C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F-434B-BA32-8167D0F7C1C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E-41E2-BF77-11E092DA80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E-41E2-BF77-11E092DA80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3-4431-B750-E67908BA3E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3-4431-B750-E67908BA3E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9-4FBC-ABA6-26F67A7CEC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9-4FBC-ABA6-26F67A7CEC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6D-4FB0-A6A4-A456B4361F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D-4FB0-A6A4-A456B4361F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96-4F5B-874E-B87286E4D5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896-4F5B-874E-B87286E4D5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42.19</c:v>
                </c:pt>
                <c:pt idx="1">
                  <c:v>40.36</c:v>
                </c:pt>
                <c:pt idx="2">
                  <c:v>44.15</c:v>
                </c:pt>
                <c:pt idx="3">
                  <c:v>38.28</c:v>
                </c:pt>
                <c:pt idx="4">
                  <c:v>43.87</c:v>
                </c:pt>
              </c:numCache>
            </c:numRef>
          </c:val>
          <c:extLst>
            <c:ext xmlns:c16="http://schemas.microsoft.com/office/drawing/2014/chart" uri="{C3380CC4-5D6E-409C-BE32-E72D297353CC}">
              <c16:uniqueId val="{00000000-97F0-4D8B-B3DE-1C1625023F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97F0-4D8B-B3DE-1C1625023F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601.34</c:v>
                </c:pt>
                <c:pt idx="1">
                  <c:v>648.89</c:v>
                </c:pt>
                <c:pt idx="2">
                  <c:v>584.5</c:v>
                </c:pt>
                <c:pt idx="3">
                  <c:v>686.37</c:v>
                </c:pt>
                <c:pt idx="4">
                  <c:v>632.01</c:v>
                </c:pt>
              </c:numCache>
            </c:numRef>
          </c:val>
          <c:extLst>
            <c:ext xmlns:c16="http://schemas.microsoft.com/office/drawing/2014/chart" uri="{C3380CC4-5D6E-409C-BE32-E72D297353CC}">
              <c16:uniqueId val="{00000000-9A7D-40E9-AFEA-58A39D5ACE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A7D-40E9-AFEA-58A39D5ACE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AN35" sqref="AN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南木曽町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4138</v>
      </c>
      <c r="AM8" s="50"/>
      <c r="AN8" s="50"/>
      <c r="AO8" s="50"/>
      <c r="AP8" s="50"/>
      <c r="AQ8" s="50"/>
      <c r="AR8" s="50"/>
      <c r="AS8" s="50"/>
      <c r="AT8" s="45">
        <f>データ!T6</f>
        <v>215.93</v>
      </c>
      <c r="AU8" s="45"/>
      <c r="AV8" s="45"/>
      <c r="AW8" s="45"/>
      <c r="AX8" s="45"/>
      <c r="AY8" s="45"/>
      <c r="AZ8" s="45"/>
      <c r="BA8" s="45"/>
      <c r="BB8" s="45">
        <f>データ!U6</f>
        <v>19.16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7.47</v>
      </c>
      <c r="Q10" s="45"/>
      <c r="R10" s="45"/>
      <c r="S10" s="45"/>
      <c r="T10" s="45"/>
      <c r="U10" s="45"/>
      <c r="V10" s="45"/>
      <c r="W10" s="45">
        <f>データ!Q6</f>
        <v>102.32</v>
      </c>
      <c r="X10" s="45"/>
      <c r="Y10" s="45"/>
      <c r="Z10" s="45"/>
      <c r="AA10" s="45"/>
      <c r="AB10" s="45"/>
      <c r="AC10" s="45"/>
      <c r="AD10" s="50">
        <f>データ!R6</f>
        <v>4581</v>
      </c>
      <c r="AE10" s="50"/>
      <c r="AF10" s="50"/>
      <c r="AG10" s="50"/>
      <c r="AH10" s="50"/>
      <c r="AI10" s="50"/>
      <c r="AJ10" s="50"/>
      <c r="AK10" s="2"/>
      <c r="AL10" s="50">
        <f>データ!V6</f>
        <v>307</v>
      </c>
      <c r="AM10" s="50"/>
      <c r="AN10" s="50"/>
      <c r="AO10" s="50"/>
      <c r="AP10" s="50"/>
      <c r="AQ10" s="50"/>
      <c r="AR10" s="50"/>
      <c r="AS10" s="50"/>
      <c r="AT10" s="45">
        <f>データ!W6</f>
        <v>0.18</v>
      </c>
      <c r="AU10" s="45"/>
      <c r="AV10" s="45"/>
      <c r="AW10" s="45"/>
      <c r="AX10" s="45"/>
      <c r="AY10" s="45"/>
      <c r="AZ10" s="45"/>
      <c r="BA10" s="45"/>
      <c r="BB10" s="45">
        <f>データ!X6</f>
        <v>1705.56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nEdqhbceco4KevdtblwzGpYRmcmLL+MP6JjtefrkuCcLFK3hJO2VZIL6T449TIk8612TQsXb7tWXDL1eYrQpYw==" saltValue="VRHvtQAkvoNwy3g3nc4/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204234</v>
      </c>
      <c r="D6" s="33">
        <f t="shared" si="3"/>
        <v>47</v>
      </c>
      <c r="E6" s="33">
        <f t="shared" si="3"/>
        <v>17</v>
      </c>
      <c r="F6" s="33">
        <f t="shared" si="3"/>
        <v>4</v>
      </c>
      <c r="G6" s="33">
        <f t="shared" si="3"/>
        <v>0</v>
      </c>
      <c r="H6" s="33" t="str">
        <f t="shared" si="3"/>
        <v>長野県　南木曽町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7.47</v>
      </c>
      <c r="Q6" s="34">
        <f t="shared" si="3"/>
        <v>102.32</v>
      </c>
      <c r="R6" s="34">
        <f t="shared" si="3"/>
        <v>4581</v>
      </c>
      <c r="S6" s="34">
        <f t="shared" si="3"/>
        <v>4138</v>
      </c>
      <c r="T6" s="34">
        <f t="shared" si="3"/>
        <v>215.93</v>
      </c>
      <c r="U6" s="34">
        <f t="shared" si="3"/>
        <v>19.16</v>
      </c>
      <c r="V6" s="34">
        <f t="shared" si="3"/>
        <v>307</v>
      </c>
      <c r="W6" s="34">
        <f t="shared" si="3"/>
        <v>0.18</v>
      </c>
      <c r="X6" s="34">
        <f t="shared" si="3"/>
        <v>1705.56</v>
      </c>
      <c r="Y6" s="35">
        <f>IF(Y7="",NA(),Y7)</f>
        <v>87.78</v>
      </c>
      <c r="Z6" s="35">
        <f t="shared" ref="Z6:AH6" si="4">IF(Z7="",NA(),Z7)</f>
        <v>88.91</v>
      </c>
      <c r="AA6" s="35">
        <f t="shared" si="4"/>
        <v>88.71</v>
      </c>
      <c r="AB6" s="35">
        <f t="shared" si="4"/>
        <v>90.31</v>
      </c>
      <c r="AC6" s="35">
        <f t="shared" si="4"/>
        <v>89.73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42.19</v>
      </c>
      <c r="BR6" s="35">
        <f t="shared" ref="BR6:BZ6" si="8">IF(BR7="",NA(),BR7)</f>
        <v>40.36</v>
      </c>
      <c r="BS6" s="35">
        <f t="shared" si="8"/>
        <v>44.15</v>
      </c>
      <c r="BT6" s="35">
        <f t="shared" si="8"/>
        <v>38.28</v>
      </c>
      <c r="BU6" s="35">
        <f t="shared" si="8"/>
        <v>43.87</v>
      </c>
      <c r="BV6" s="35">
        <f t="shared" si="8"/>
        <v>66.56</v>
      </c>
      <c r="BW6" s="35">
        <f t="shared" si="8"/>
        <v>66.22</v>
      </c>
      <c r="BX6" s="35">
        <f t="shared" si="8"/>
        <v>69.87</v>
      </c>
      <c r="BY6" s="35">
        <f t="shared" si="8"/>
        <v>74.3</v>
      </c>
      <c r="BZ6" s="35">
        <f t="shared" si="8"/>
        <v>72.260000000000005</v>
      </c>
      <c r="CA6" s="34" t="str">
        <f>IF(CA7="","",IF(CA7="-","【-】","【"&amp;SUBSTITUTE(TEXT(CA7,"#,##0.00"),"-","△")&amp;"】"))</f>
        <v>【74.48】</v>
      </c>
      <c r="CB6" s="35">
        <f>IF(CB7="",NA(),CB7)</f>
        <v>601.34</v>
      </c>
      <c r="CC6" s="35">
        <f t="shared" ref="CC6:CK6" si="9">IF(CC7="",NA(),CC7)</f>
        <v>648.89</v>
      </c>
      <c r="CD6" s="35">
        <f t="shared" si="9"/>
        <v>584.5</v>
      </c>
      <c r="CE6" s="35">
        <f t="shared" si="9"/>
        <v>686.37</v>
      </c>
      <c r="CF6" s="35">
        <f t="shared" si="9"/>
        <v>632.01</v>
      </c>
      <c r="CG6" s="35">
        <f t="shared" si="9"/>
        <v>244.29</v>
      </c>
      <c r="CH6" s="35">
        <f t="shared" si="9"/>
        <v>246.72</v>
      </c>
      <c r="CI6" s="35">
        <f t="shared" si="9"/>
        <v>234.96</v>
      </c>
      <c r="CJ6" s="35">
        <f t="shared" si="9"/>
        <v>221.81</v>
      </c>
      <c r="CK6" s="35">
        <f t="shared" si="9"/>
        <v>230.02</v>
      </c>
      <c r="CL6" s="34" t="str">
        <f>IF(CL7="","",IF(CL7="-","【-】","【"&amp;SUBSTITUTE(TEXT(CL7,"#,##0.00"),"-","△")&amp;"】"))</f>
        <v>【219.46】</v>
      </c>
      <c r="CM6" s="35">
        <f>IF(CM7="",NA(),CM7)</f>
        <v>34.840000000000003</v>
      </c>
      <c r="CN6" s="35">
        <f t="shared" ref="CN6:CV6" si="10">IF(CN7="",NA(),CN7)</f>
        <v>34.19</v>
      </c>
      <c r="CO6" s="35">
        <f t="shared" si="10"/>
        <v>32.9</v>
      </c>
      <c r="CP6" s="35">
        <f t="shared" si="10"/>
        <v>32.9</v>
      </c>
      <c r="CQ6" s="35">
        <f t="shared" si="10"/>
        <v>31.94</v>
      </c>
      <c r="CR6" s="35">
        <f t="shared" si="10"/>
        <v>43.58</v>
      </c>
      <c r="CS6" s="35">
        <f t="shared" si="10"/>
        <v>41.35</v>
      </c>
      <c r="CT6" s="35">
        <f t="shared" si="10"/>
        <v>42.9</v>
      </c>
      <c r="CU6" s="35">
        <f t="shared" si="10"/>
        <v>43.36</v>
      </c>
      <c r="CV6" s="35">
        <f t="shared" si="10"/>
        <v>42.56</v>
      </c>
      <c r="CW6" s="34" t="str">
        <f>IF(CW7="","",IF(CW7="-","【-】","【"&amp;SUBSTITUTE(TEXT(CW7,"#,##0.00"),"-","△")&amp;"】"))</f>
        <v>【42.82】</v>
      </c>
      <c r="CX6" s="35">
        <f>IF(CX7="",NA(),CX7)</f>
        <v>93.12</v>
      </c>
      <c r="CY6" s="35">
        <f t="shared" ref="CY6:DG6" si="11">IF(CY7="",NA(),CY7)</f>
        <v>93.26</v>
      </c>
      <c r="CZ6" s="35">
        <f t="shared" si="11"/>
        <v>92.86</v>
      </c>
      <c r="DA6" s="35">
        <f t="shared" si="11"/>
        <v>93.52</v>
      </c>
      <c r="DB6" s="35">
        <f t="shared" si="11"/>
        <v>93.49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204234</v>
      </c>
      <c r="D7" s="37">
        <v>47</v>
      </c>
      <c r="E7" s="37">
        <v>17</v>
      </c>
      <c r="F7" s="37">
        <v>4</v>
      </c>
      <c r="G7" s="37">
        <v>0</v>
      </c>
      <c r="H7" s="37" t="s">
        <v>98</v>
      </c>
      <c r="I7" s="37" t="s">
        <v>99</v>
      </c>
      <c r="J7" s="37" t="s">
        <v>100</v>
      </c>
      <c r="K7" s="37" t="s">
        <v>101</v>
      </c>
      <c r="L7" s="37" t="s">
        <v>102</v>
      </c>
      <c r="M7" s="37" t="s">
        <v>103</v>
      </c>
      <c r="N7" s="38" t="s">
        <v>104</v>
      </c>
      <c r="O7" s="38" t="s">
        <v>105</v>
      </c>
      <c r="P7" s="38">
        <v>7.47</v>
      </c>
      <c r="Q7" s="38">
        <v>102.32</v>
      </c>
      <c r="R7" s="38">
        <v>4581</v>
      </c>
      <c r="S7" s="38">
        <v>4138</v>
      </c>
      <c r="T7" s="38">
        <v>215.93</v>
      </c>
      <c r="U7" s="38">
        <v>19.16</v>
      </c>
      <c r="V7" s="38">
        <v>307</v>
      </c>
      <c r="W7" s="38">
        <v>0.18</v>
      </c>
      <c r="X7" s="38">
        <v>1705.56</v>
      </c>
      <c r="Y7" s="38">
        <v>87.78</v>
      </c>
      <c r="Z7" s="38">
        <v>88.91</v>
      </c>
      <c r="AA7" s="38">
        <v>88.71</v>
      </c>
      <c r="AB7" s="38">
        <v>90.31</v>
      </c>
      <c r="AC7" s="38">
        <v>89.73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42.19</v>
      </c>
      <c r="BR7" s="38">
        <v>40.36</v>
      </c>
      <c r="BS7" s="38">
        <v>44.15</v>
      </c>
      <c r="BT7" s="38">
        <v>38.28</v>
      </c>
      <c r="BU7" s="38">
        <v>43.87</v>
      </c>
      <c r="BV7" s="38">
        <v>66.56</v>
      </c>
      <c r="BW7" s="38">
        <v>66.22</v>
      </c>
      <c r="BX7" s="38">
        <v>69.87</v>
      </c>
      <c r="BY7" s="38">
        <v>74.3</v>
      </c>
      <c r="BZ7" s="38">
        <v>72.260000000000005</v>
      </c>
      <c r="CA7" s="38">
        <v>74.48</v>
      </c>
      <c r="CB7" s="38">
        <v>601.34</v>
      </c>
      <c r="CC7" s="38">
        <v>648.89</v>
      </c>
      <c r="CD7" s="38">
        <v>584.5</v>
      </c>
      <c r="CE7" s="38">
        <v>686.37</v>
      </c>
      <c r="CF7" s="38">
        <v>632.01</v>
      </c>
      <c r="CG7" s="38">
        <v>244.29</v>
      </c>
      <c r="CH7" s="38">
        <v>246.72</v>
      </c>
      <c r="CI7" s="38">
        <v>234.96</v>
      </c>
      <c r="CJ7" s="38">
        <v>221.81</v>
      </c>
      <c r="CK7" s="38">
        <v>230.02</v>
      </c>
      <c r="CL7" s="38">
        <v>219.46</v>
      </c>
      <c r="CM7" s="38">
        <v>34.840000000000003</v>
      </c>
      <c r="CN7" s="38">
        <v>34.19</v>
      </c>
      <c r="CO7" s="38">
        <v>32.9</v>
      </c>
      <c r="CP7" s="38">
        <v>32.9</v>
      </c>
      <c r="CQ7" s="38">
        <v>31.94</v>
      </c>
      <c r="CR7" s="38">
        <v>43.58</v>
      </c>
      <c r="CS7" s="38">
        <v>41.35</v>
      </c>
      <c r="CT7" s="38">
        <v>42.9</v>
      </c>
      <c r="CU7" s="38">
        <v>43.36</v>
      </c>
      <c r="CV7" s="38">
        <v>42.56</v>
      </c>
      <c r="CW7" s="38">
        <v>42.82</v>
      </c>
      <c r="CX7" s="38">
        <v>93.12</v>
      </c>
      <c r="CY7" s="38">
        <v>93.26</v>
      </c>
      <c r="CZ7" s="38">
        <v>92.86</v>
      </c>
      <c r="DA7" s="38">
        <v>93.52</v>
      </c>
      <c r="DB7" s="38">
        <v>93.49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2020-01-22T23:46:48Z</cp:lastPrinted>
  <dcterms:created xsi:type="dcterms:W3CDTF">2019-12-05T05:12:20Z</dcterms:created>
  <dcterms:modified xsi:type="dcterms:W3CDTF">2020-02-20T02:46:10Z</dcterms:modified>
  <cp:category/>
</cp:coreProperties>
</file>