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153 喬木村\"/>
    </mc:Choice>
  </mc:AlternateContent>
  <workbookProtection workbookAlgorithmName="SHA-512" workbookHashValue="mpc6bnWfPDo7i+Zn/sa9McH3aubU2rpr435k+TBhw/rp1FaaNAXn/rD99TUib/XjJBz18kho1ebQ38IOSYfCQQ==" workbookSaltValue="5yCS4MtEt9IW8EGl6u3Gjw==" workbookSpinCount="100000" lockStructure="1"/>
  <bookViews>
    <workbookView xWindow="1860" yWindow="0" windowWidth="19200" windowHeight="126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<sst xmlns="http://schemas.openxmlformats.org/spreadsheetml/2006/main" count="228" uniqueCount="114">
  <si>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</si>
  <si>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</si>
  <si>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</si>
  <si>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</si>
  <si>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</si>
  <si>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</si>
  <si>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</si>
  <si>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</si>
  <si>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</si>
  <si>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</si>
  <si>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</si>
  <si>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</si>
  <si>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</si>
  <si>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</si>
  <si>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</si>
  <si>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</si>
  <si>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</si>
  <si>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</si>
  <si>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</si>
  <si>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</si>
  <si>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</si>
  <si>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</si>
  <si>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</si>
  <si>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</si>
  <si>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</si>
  <si>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</si>
  <si>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</si>
  <si>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</si>
  <si>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</si>
  <si>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</si>
  <si>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</si>
  <si>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</si>
  <si>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</si>
  <si>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</si>
  <si>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</si>
  <si>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</si>
  <si>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</si>
  <si>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</si>
  <si>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</si>
  <si>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</si>
  <si>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</si>
  <si>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</si>
  <si>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</si>
  <si>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</si>
  <si>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</si>
  <si>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</si>
  <si>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</si>
  <si>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</si>
  <si>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</si>
  <si>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</si>
  <si>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</si>
  <si>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</si>
  <si>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</si>
  <si>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</si>
  <si>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</si>
  <si>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</si>
  <si>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</si>
  <si>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</si>
  <si>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</si>
  <si>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</si>
  <si>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</si>
  <si>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</si>
  <si>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</si>
  <si>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</si>
  <si>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</si>
  <si>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</si>
  <si>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</si>
  <si>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</si>
  <si>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</si>
  <si>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</si>
  <si>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</si>
  <si>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</si>
  <si>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</si>
  <si>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</si>
  <si>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</si>
  <si>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</si>
  <si>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</si>
  <si>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</si>
  <si>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</si>
  <si>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</si>
  <si>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</si>
  <si>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</si>
  <si>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</si>
  <si>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</si>
  <si>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</si>
  <si>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</si>
  <si>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</si>
  <si>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</si>
  <si>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</si>
  <si>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</si>
  <si>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</si>
  <si>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</si>
  <si>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</si>
  <si>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</si>
  <si>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</si>
  <si>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</si>
  <si>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</si>
  <si>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</si>
  <si>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喬木村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</si>
  <si>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</si>
  <si>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</si>
  <si>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</si>
  <si>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</si>
  <si>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</si>
  <si>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</si>
  <si>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</si>
  <si>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</si>
  <si>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</si>
  <si>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</si>
  <si>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</si>
  <si>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</si>
  <si>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①処理場　　堰下浄化ｾﾝﾀｰ　(H8．10月供用開始）　　　　　　　・建築物　　：設置後23年経過【耐用年数33年】　　　　　　　　　・機　械　　：設置後23年経過【耐用年数20年】　　　　　　　　　　　　　　　　　　　　　　　・電気設備　：設置後23年経過【耐用年数20年】　　　　　　　　　　　　　　　　　　　　　　　　　　　　　　　　　②管　路　　：設置後23年経過【耐用年数40年】　　　　　　　　③ﾏﾝﾎｰﾙﾎﾟﾝﾌﾟ：設置後23年経過【耐用年数25年】　　　　　　　　※企業会計移行に伴い資産状況を把握に努め計画的な修繕を行う。①の処理場関連では機械、電器設備は耐用年数を迎えており長寿命化計画に従い更新を図る。　　　　　　　　　　　　　　　　　　②・③については管渠調査の結果を踏まえ早期改修の必要性を判断し計画的に更新を図る。</t>
    <phoneticPr fontId="4"/>
  </si>
  <si>
    <t>本村ではｺﾐｭﾆﾃｨﾌﾟﾗﾝﾄにより整備済みの帰牛原地区を事業計画区域を統合し、公共下水道区域の拡大を行い汚水処理事業の統合を図ってきた。今後さらに汚水処理事業経営の効率化を図るため農業集落排水事業と公共下水道の統合により効率的な汚水処理を行っていく。又企業会計移行を進め経営状況を把握しながら計画的な施設の更新を図る。また、ﾏﾝﾎｰﾙ蓋などからの雨水などの浸入により不明水が増加傾向にある、今後は処理費用抑制のため不明水対策を計画的に図りたい。企業会計移行により資産状況も把握の上で経費を料金収入できるよう料金改定も視野に入れた検討を図る必要がある。</t>
    <phoneticPr fontId="4"/>
  </si>
  <si>
    <t>①【収益的収支比率】=総収益/（総費用＋償還金）　　　　　　　　　　　　　　・打ち切り決算に伴い100％を上回る状況となった。　　　　　　　　　　　　　　　　　　　　　　　　　　⑤【経費回収率】使用料/汚水処理費　　　　　　　　　　　　　　　　・打ち切り決算により類似団体に比べ高い水準であり、115.61％となっている。人口減少に伴う料金収入の減が見込まれるため経費回収率の悪化が懸念される。　　　　　　　　　　　　　　　　　　　　　　　　　　　⑥【汚水処理原価】汚水処理費/年間有収水量　　　　　　　　　　　　　　・類似団体より低い水準にあるが不明水の増加により処理費の増加等を抑えられるかが今後の課題。　　　　　　　　　　　　　　　　　　　　　　　　　⑦【施設利用率】施設の利用状況、適正規模を示す　　　　　　　　　　　　　　　　・類似団単体より高い68%にある。今後は人口減少に伴う使用量の減を農集等の接続による増加を図りたい。　　　　　　　　　　　　　　　　　　　　　　⑧【水洗化率】　　　　　　　　　　　　　　　　　　　　　　　・類似団体に比べ高い96％を超えている。宅地造成などの新規加入者の接続により接続率の増加を図る。</t>
    <rPh sb="161" eb="163">
      <t>ジンコウ</t>
    </rPh>
    <rPh sb="163" eb="165">
      <t>ゲンショウ</t>
    </rPh>
    <rPh sb="166" eb="167">
      <t>トモナ</t>
    </rPh>
    <rPh sb="168" eb="170">
      <t>リョウキン</t>
    </rPh>
    <rPh sb="170" eb="172">
      <t>シュウニュウ</t>
    </rPh>
    <rPh sb="173" eb="174">
      <t>ゲン</t>
    </rPh>
    <rPh sb="175" eb="177">
      <t>ミコ</t>
    </rPh>
    <rPh sb="182" eb="184">
      <t>ケイヒ</t>
    </rPh>
    <rPh sb="184" eb="186">
      <t>カイシュウ</t>
    </rPh>
    <rPh sb="186" eb="187">
      <t>リツ</t>
    </rPh>
    <rPh sb="188" eb="190">
      <t>アッカ</t>
    </rPh>
    <rPh sb="191" eb="193">
      <t>ケネン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</si>
</sst>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B9-4B7E-A6B5-AF3578964A5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2BB9-4B7E-A6B5-AF3578964A5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60.25</c:v>
                </c:pt>
                <c:pt idx="1">
                  <c:v>60.25</c:v>
                </c:pt>
                <c:pt idx="2">
                  <c:v>60.25</c:v>
                </c:pt>
                <c:pt idx="3">
                  <c:v>66.94</c:v>
                </c:pt>
                <c:pt idx="4">
                  <c:v>68.06</c:v>
                </c:pt>
              </c:numCache>
            </c:numRef>
          </c:val>
          <c:extLst>
            <c:ext xmlns:c16="http://schemas.microsoft.com/office/drawing/2014/chart" uri="{C3380CC4-5D6E-409C-BE32-E72D297353CC}">
              <c16:uniqueId val="{00000000-5DA4-4B9A-B9BF-93577250ACF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5DA4-4B9A-B9BF-93577250ACF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95.53</c:v>
                </c:pt>
                <c:pt idx="1">
                  <c:v>95.24</c:v>
                </c:pt>
                <c:pt idx="2">
                  <c:v>95.86</c:v>
                </c:pt>
                <c:pt idx="3">
                  <c:v>96</c:v>
                </c:pt>
                <c:pt idx="4">
                  <c:v>96.23</c:v>
                </c:pt>
              </c:numCache>
            </c:numRef>
          </c:val>
          <c:extLst>
            <c:ext xmlns:c16="http://schemas.microsoft.com/office/drawing/2014/chart" uri="{C3380CC4-5D6E-409C-BE32-E72D297353CC}">
              <c16:uniqueId val="{00000000-DED2-4F1B-B43B-6C4554C43AF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DED2-4F1B-B43B-6C4554C43AF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98.9</c:v>
                </c:pt>
                <c:pt idx="1">
                  <c:v>105.66</c:v>
                </c:pt>
                <c:pt idx="2">
                  <c:v>100.09</c:v>
                </c:pt>
                <c:pt idx="3">
                  <c:v>97.31</c:v>
                </c:pt>
                <c:pt idx="4">
                  <c:v>109.15</c:v>
                </c:pt>
              </c:numCache>
            </c:numRef>
          </c:val>
          <c:extLst>
            <c:ext xmlns:c16="http://schemas.microsoft.com/office/drawing/2014/chart" uri="{C3380CC4-5D6E-409C-BE32-E72D297353CC}">
              <c16:uniqueId val="{00000000-4B48-4595-A55F-3FC310D02A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48-4595-A55F-3FC310D02A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CC-43C2-ABD8-C5B2CBD435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CC-43C2-ABD8-C5B2CBD435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53-4B2E-B314-DD559F084E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53-4B2E-B314-DD559F084E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CF-4BC9-BC1D-84477F55D54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CF-4BC9-BC1D-84477F55D54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71-4417-9CC0-A1431E7A5E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71-4417-9CC0-A1431E7A5E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C8-458E-90F6-B38D3468679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4BC8-458E-90F6-B38D3468679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82.64</c:v>
                </c:pt>
                <c:pt idx="1">
                  <c:v>123.2</c:v>
                </c:pt>
                <c:pt idx="2">
                  <c:v>102.67</c:v>
                </c:pt>
                <c:pt idx="3">
                  <c:v>89.5</c:v>
                </c:pt>
                <c:pt idx="4">
                  <c:v>115.61</c:v>
                </c:pt>
              </c:numCache>
            </c:numRef>
          </c:val>
          <c:extLst>
            <c:ext xmlns:c16="http://schemas.microsoft.com/office/drawing/2014/chart" uri="{C3380CC4-5D6E-409C-BE32-E72D297353CC}">
              <c16:uniqueId val="{00000000-7E0F-4EB1-BDF9-006DA5BD2F6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7E0F-4EB1-BDF9-006DA5BD2F6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241.79</c:v>
                </c:pt>
                <c:pt idx="1">
                  <c:v>164.92</c:v>
                </c:pt>
                <c:pt idx="2">
                  <c:v>197.98</c:v>
                </c:pt>
                <c:pt idx="3">
                  <c:v>226.78</c:v>
                </c:pt>
                <c:pt idx="4">
                  <c:v>173.49</c:v>
                </c:pt>
              </c:numCache>
            </c:numRef>
          </c:val>
          <c:extLst>
            <c:ext xmlns:c16="http://schemas.microsoft.com/office/drawing/2014/chart" uri="{C3380CC4-5D6E-409C-BE32-E72D297353CC}">
              <c16:uniqueId val="{00000000-4999-4E8A-85F3-087B281B632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4999-4E8A-85F3-087B281B632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喬木村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4">
        <f>データ!S6</f>
        <v>6393</v>
      </c>
      <c r="AM8" s="74"/>
      <c r="AN8" s="74"/>
      <c r="AO8" s="74"/>
      <c r="AP8" s="74"/>
      <c r="AQ8" s="74"/>
      <c r="AR8" s="74"/>
      <c r="AS8" s="74"/>
      <c r="AT8" s="73">
        <f>データ!T6</f>
        <v>66.61</v>
      </c>
      <c r="AU8" s="73"/>
      <c r="AV8" s="73"/>
      <c r="AW8" s="73"/>
      <c r="AX8" s="73"/>
      <c r="AY8" s="73"/>
      <c r="AZ8" s="73"/>
      <c r="BA8" s="73"/>
      <c r="BB8" s="73">
        <f>データ!U6</f>
        <v>95.98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58.3</v>
      </c>
      <c r="Q10" s="73"/>
      <c r="R10" s="73"/>
      <c r="S10" s="73"/>
      <c r="T10" s="73"/>
      <c r="U10" s="73"/>
      <c r="V10" s="73"/>
      <c r="W10" s="73">
        <f>データ!Q6</f>
        <v>85.61</v>
      </c>
      <c r="X10" s="73"/>
      <c r="Y10" s="73"/>
      <c r="Z10" s="73"/>
      <c r="AA10" s="73"/>
      <c r="AB10" s="73"/>
      <c r="AC10" s="73"/>
      <c r="AD10" s="74">
        <f>データ!R6</f>
        <v>3553</v>
      </c>
      <c r="AE10" s="74"/>
      <c r="AF10" s="74"/>
      <c r="AG10" s="74"/>
      <c r="AH10" s="74"/>
      <c r="AI10" s="74"/>
      <c r="AJ10" s="74"/>
      <c r="AK10" s="2"/>
      <c r="AL10" s="74">
        <f>データ!V6</f>
        <v>3713</v>
      </c>
      <c r="AM10" s="74"/>
      <c r="AN10" s="74"/>
      <c r="AO10" s="74"/>
      <c r="AP10" s="74"/>
      <c r="AQ10" s="74"/>
      <c r="AR10" s="74"/>
      <c r="AS10" s="74"/>
      <c r="AT10" s="73">
        <f>データ!W6</f>
        <v>1.23</v>
      </c>
      <c r="AU10" s="73"/>
      <c r="AV10" s="73"/>
      <c r="AW10" s="73"/>
      <c r="AX10" s="73"/>
      <c r="AY10" s="73"/>
      <c r="AZ10" s="73"/>
      <c r="BA10" s="73"/>
      <c r="BB10" s="73">
        <f>データ!X6</f>
        <v>3018.7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o5ZZ2sx8r3UkBe2GaaNeBkj3DgYeC6r8Tp2etqmYCbw7E3HHyFT2PzI4SVyBw4VsgDvshsGYsBhRwDkNsJAvDg==" saltValue="AXGBFa6A3boDRiNhPee9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204153</v>
      </c>
      <c r="D6" s="33">
        <f t="shared" si="3"/>
        <v>47</v>
      </c>
      <c r="E6" s="33">
        <f t="shared" si="3"/>
        <v>17</v>
      </c>
      <c r="F6" s="33">
        <f t="shared" si="3"/>
        <v>4</v>
      </c>
      <c r="G6" s="33">
        <f t="shared" si="3"/>
        <v>0</v>
      </c>
      <c r="H6" s="33" t="str">
        <f t="shared" si="3"/>
        <v>長野県　喬木村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58.3</v>
      </c>
      <c r="Q6" s="34">
        <f t="shared" si="3"/>
        <v>85.61</v>
      </c>
      <c r="R6" s="34">
        <f t="shared" si="3"/>
        <v>3553</v>
      </c>
      <c r="S6" s="34">
        <f t="shared" si="3"/>
        <v>6393</v>
      </c>
      <c r="T6" s="34">
        <f t="shared" si="3"/>
        <v>66.61</v>
      </c>
      <c r="U6" s="34">
        <f t="shared" si="3"/>
        <v>95.98</v>
      </c>
      <c r="V6" s="34">
        <f t="shared" si="3"/>
        <v>3713</v>
      </c>
      <c r="W6" s="34">
        <f t="shared" si="3"/>
        <v>1.23</v>
      </c>
      <c r="X6" s="34">
        <f t="shared" si="3"/>
        <v>3018.7</v>
      </c>
      <c r="Y6" s="35">
        <f>IF(Y7="",NA(),Y7)</f>
        <v>98.9</v>
      </c>
      <c r="Z6" s="35">
        <f t="shared" ref="Z6:AH6" si="4">IF(Z7="",NA(),Z7)</f>
        <v>105.66</v>
      </c>
      <c r="AA6" s="35">
        <f t="shared" si="4"/>
        <v>100.09</v>
      </c>
      <c r="AB6" s="35">
        <f t="shared" si="4"/>
        <v>97.31</v>
      </c>
      <c r="AC6" s="35">
        <f t="shared" si="4"/>
        <v>109.15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82.64</v>
      </c>
      <c r="BR6" s="35">
        <f t="shared" ref="BR6:BZ6" si="8">IF(BR7="",NA(),BR7)</f>
        <v>123.2</v>
      </c>
      <c r="BS6" s="35">
        <f t="shared" si="8"/>
        <v>102.67</v>
      </c>
      <c r="BT6" s="35">
        <f t="shared" si="8"/>
        <v>89.5</v>
      </c>
      <c r="BU6" s="35">
        <f t="shared" si="8"/>
        <v>115.61</v>
      </c>
      <c r="BV6" s="35">
        <f t="shared" si="8"/>
        <v>66.56</v>
      </c>
      <c r="BW6" s="35">
        <f t="shared" si="8"/>
        <v>66.22</v>
      </c>
      <c r="BX6" s="35">
        <f t="shared" si="8"/>
        <v>69.87</v>
      </c>
      <c r="BY6" s="35">
        <f t="shared" si="8"/>
        <v>74.3</v>
      </c>
      <c r="BZ6" s="35">
        <f t="shared" si="8"/>
        <v>72.260000000000005</v>
      </c>
      <c r="CA6" s="34" t="str">
        <f>IF(CA7="","",IF(CA7="-","【-】","【"&amp;SUBSTITUTE(TEXT(CA7,"#,##0.00"),"-","△")&amp;"】"))</f>
        <v>【74.48】</v>
      </c>
      <c r="CB6" s="35">
        <f>IF(CB7="",NA(),CB7)</f>
        <v>241.79</v>
      </c>
      <c r="CC6" s="35">
        <f t="shared" ref="CC6:CK6" si="9">IF(CC7="",NA(),CC7)</f>
        <v>164.92</v>
      </c>
      <c r="CD6" s="35">
        <f t="shared" si="9"/>
        <v>197.98</v>
      </c>
      <c r="CE6" s="35">
        <f t="shared" si="9"/>
        <v>226.78</v>
      </c>
      <c r="CF6" s="35">
        <f t="shared" si="9"/>
        <v>173.49</v>
      </c>
      <c r="CG6" s="35">
        <f t="shared" si="9"/>
        <v>244.29</v>
      </c>
      <c r="CH6" s="35">
        <f t="shared" si="9"/>
        <v>246.72</v>
      </c>
      <c r="CI6" s="35">
        <f t="shared" si="9"/>
        <v>234.96</v>
      </c>
      <c r="CJ6" s="35">
        <f t="shared" si="9"/>
        <v>221.81</v>
      </c>
      <c r="CK6" s="35">
        <f t="shared" si="9"/>
        <v>230.02</v>
      </c>
      <c r="CL6" s="34" t="str">
        <f>IF(CL7="","",IF(CL7="-","【-】","【"&amp;SUBSTITUTE(TEXT(CL7,"#,##0.00"),"-","△")&amp;"】"))</f>
        <v>【219.46】</v>
      </c>
      <c r="CM6" s="35">
        <f>IF(CM7="",NA(),CM7)</f>
        <v>60.25</v>
      </c>
      <c r="CN6" s="35">
        <f t="shared" ref="CN6:CV6" si="10">IF(CN7="",NA(),CN7)</f>
        <v>60.25</v>
      </c>
      <c r="CO6" s="35">
        <f t="shared" si="10"/>
        <v>60.25</v>
      </c>
      <c r="CP6" s="35">
        <f t="shared" si="10"/>
        <v>66.94</v>
      </c>
      <c r="CQ6" s="35">
        <f t="shared" si="10"/>
        <v>68.06</v>
      </c>
      <c r="CR6" s="35">
        <f t="shared" si="10"/>
        <v>43.58</v>
      </c>
      <c r="CS6" s="35">
        <f t="shared" si="10"/>
        <v>41.35</v>
      </c>
      <c r="CT6" s="35">
        <f t="shared" si="10"/>
        <v>42.9</v>
      </c>
      <c r="CU6" s="35">
        <f t="shared" si="10"/>
        <v>43.36</v>
      </c>
      <c r="CV6" s="35">
        <f t="shared" si="10"/>
        <v>42.56</v>
      </c>
      <c r="CW6" s="34" t="str">
        <f>IF(CW7="","",IF(CW7="-","【-】","【"&amp;SUBSTITUTE(TEXT(CW7,"#,##0.00"),"-","△")&amp;"】"))</f>
        <v>【42.82】</v>
      </c>
      <c r="CX6" s="35">
        <f>IF(CX7="",NA(),CX7)</f>
        <v>95.53</v>
      </c>
      <c r="CY6" s="35">
        <f t="shared" ref="CY6:DG6" si="11">IF(CY7="",NA(),CY7)</f>
        <v>95.24</v>
      </c>
      <c r="CZ6" s="35">
        <f t="shared" si="11"/>
        <v>95.86</v>
      </c>
      <c r="DA6" s="35">
        <f t="shared" si="11"/>
        <v>96</v>
      </c>
      <c r="DB6" s="35">
        <f t="shared" si="11"/>
        <v>96.23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204153</v>
      </c>
      <c r="D7" s="37">
        <v>47</v>
      </c>
      <c r="E7" s="37">
        <v>17</v>
      </c>
      <c r="F7" s="37">
        <v>4</v>
      </c>
      <c r="G7" s="37">
        <v>0</v>
      </c>
      <c r="H7" s="37" t="s">
        <v>98</v>
      </c>
      <c r="I7" s="37" t="s">
        <v>99</v>
      </c>
      <c r="J7" s="37" t="s">
        <v>100</v>
      </c>
      <c r="K7" s="37" t="s">
        <v>101</v>
      </c>
      <c r="L7" s="37" t="s">
        <v>102</v>
      </c>
      <c r="M7" s="37" t="s">
        <v>103</v>
      </c>
      <c r="N7" s="38" t="s">
        <v>104</v>
      </c>
      <c r="O7" s="38" t="s">
        <v>105</v>
      </c>
      <c r="P7" s="38">
        <v>58.3</v>
      </c>
      <c r="Q7" s="38">
        <v>85.61</v>
      </c>
      <c r="R7" s="38">
        <v>3553</v>
      </c>
      <c r="S7" s="38">
        <v>6393</v>
      </c>
      <c r="T7" s="38">
        <v>66.61</v>
      </c>
      <c r="U7" s="38">
        <v>95.98</v>
      </c>
      <c r="V7" s="38">
        <v>3713</v>
      </c>
      <c r="W7" s="38">
        <v>1.23</v>
      </c>
      <c r="X7" s="38">
        <v>3018.7</v>
      </c>
      <c r="Y7" s="38">
        <v>98.9</v>
      </c>
      <c r="Z7" s="38">
        <v>105.66</v>
      </c>
      <c r="AA7" s="38">
        <v>100.09</v>
      </c>
      <c r="AB7" s="38">
        <v>97.31</v>
      </c>
      <c r="AC7" s="38">
        <v>109.15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1436</v>
      </c>
      <c r="BL7" s="38">
        <v>1434.89</v>
      </c>
      <c r="BM7" s="38">
        <v>1298.9100000000001</v>
      </c>
      <c r="BN7" s="38">
        <v>1243.71</v>
      </c>
      <c r="BO7" s="38">
        <v>1194.1500000000001</v>
      </c>
      <c r="BP7" s="38">
        <v>1209.4000000000001</v>
      </c>
      <c r="BQ7" s="38">
        <v>82.64</v>
      </c>
      <c r="BR7" s="38">
        <v>123.2</v>
      </c>
      <c r="BS7" s="38">
        <v>102.67</v>
      </c>
      <c r="BT7" s="38">
        <v>89.5</v>
      </c>
      <c r="BU7" s="38">
        <v>115.61</v>
      </c>
      <c r="BV7" s="38">
        <v>66.56</v>
      </c>
      <c r="BW7" s="38">
        <v>66.22</v>
      </c>
      <c r="BX7" s="38">
        <v>69.87</v>
      </c>
      <c r="BY7" s="38">
        <v>74.3</v>
      </c>
      <c r="BZ7" s="38">
        <v>72.260000000000005</v>
      </c>
      <c r="CA7" s="38">
        <v>74.48</v>
      </c>
      <c r="CB7" s="38">
        <v>241.79</v>
      </c>
      <c r="CC7" s="38">
        <v>164.92</v>
      </c>
      <c r="CD7" s="38">
        <v>197.98</v>
      </c>
      <c r="CE7" s="38">
        <v>226.78</v>
      </c>
      <c r="CF7" s="38">
        <v>173.49</v>
      </c>
      <c r="CG7" s="38">
        <v>244.29</v>
      </c>
      <c r="CH7" s="38">
        <v>246.72</v>
      </c>
      <c r="CI7" s="38">
        <v>234.96</v>
      </c>
      <c r="CJ7" s="38">
        <v>221.81</v>
      </c>
      <c r="CK7" s="38">
        <v>230.02</v>
      </c>
      <c r="CL7" s="38">
        <v>219.46</v>
      </c>
      <c r="CM7" s="38">
        <v>60.25</v>
      </c>
      <c r="CN7" s="38">
        <v>60.25</v>
      </c>
      <c r="CO7" s="38">
        <v>60.25</v>
      </c>
      <c r="CP7" s="38">
        <v>66.94</v>
      </c>
      <c r="CQ7" s="38">
        <v>68.06</v>
      </c>
      <c r="CR7" s="38">
        <v>43.58</v>
      </c>
      <c r="CS7" s="38">
        <v>41.35</v>
      </c>
      <c r="CT7" s="38">
        <v>42.9</v>
      </c>
      <c r="CU7" s="38">
        <v>43.36</v>
      </c>
      <c r="CV7" s="38">
        <v>42.56</v>
      </c>
      <c r="CW7" s="38">
        <v>42.82</v>
      </c>
      <c r="CX7" s="38">
        <v>95.53</v>
      </c>
      <c r="CY7" s="38">
        <v>95.24</v>
      </c>
      <c r="CZ7" s="38">
        <v>95.86</v>
      </c>
      <c r="DA7" s="38">
        <v>96</v>
      </c>
      <c r="DB7" s="38">
        <v>96.23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2020-02-19T06:17:11Z</cp:lastPrinted>
  <dcterms:created xsi:type="dcterms:W3CDTF">2019-12-05T05:12:19Z</dcterms:created>
  <dcterms:modified xsi:type="dcterms:W3CDTF">2020-02-20T02:44:24Z</dcterms:modified>
  <cp:category/>
</cp:coreProperties>
</file>