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2\市町村課\001財政係\005公営企業\H31\001公営企業一般\001公営企業一般\経営比較分析表\水道・下水・交通・電気・休養宿泊・駐車場・病院\07経営比較分析表（公表用）\05　南信州地域振興局\204102 根羽村\"/>
    </mc:Choice>
  </mc:AlternateContent>
  <workbookProtection workbookAlgorithmName="SHA-512" workbookHashValue="hbuIZi36+7bw8k0OYN0hyXupxKTZ8zViFeoBg057LsKubxDFlBORemX+2rmbZQABlg1ZPx082BZ7tH0gUl1ZrA==" workbookSaltValue="ypEj3h0jyBl2X9yrgc1b3A==" workbookSpinCount="100000" lockStructure="1"/>
  <bookViews>
    <workbookView xWindow="93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I86" i="4"/>
  <c r="E86" i="4"/>
  <c r="AT10" i="4"/>
  <c r="AL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<sst xmlns="http://schemas.openxmlformats.org/spreadsheetml/2006/main" count="228" uniqueCount="114">
  <si>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</si>
  <si>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</si>
  <si>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</si>
  <si>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</si>
  <si>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</si>
  <si>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</si>
  <si>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</si>
  <si>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</si>
  <si>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</si>
  <si>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</si>
  <si>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</si>
  <si>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</si>
  <si>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</si>
  <si>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</si>
  <si>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</si>
  <si>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</si>
  <si>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</si>
  <si>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</si>
  <si>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</si>
  <si>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</si>
  <si>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</si>
  <si>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</si>
  <si>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</si>
  <si>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</si>
  <si>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</si>
  <si>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</si>
  <si>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</si>
  <si>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</si>
  <si>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</si>
  <si>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</si>
  <si>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</si>
  <si>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</si>
  <si>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</si>
  <si>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</si>
  <si>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</si>
  <si>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</si>
  <si>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</si>
  <si>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</si>
  <si>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</si>
  <si>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</si>
  <si>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</si>
  <si>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</si>
  <si>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</si>
  <si>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</si>
  <si>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</si>
  <si>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</si>
  <si>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</si>
  <si>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</si>
  <si>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</si>
  <si>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</si>
  <si>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</si>
  <si>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</si>
  <si>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</si>
  <si>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</si>
  <si>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</si>
  <si>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</si>
  <si>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</si>
  <si>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</si>
  <si>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</si>
  <si>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</si>
  <si>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</si>
  <si>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</si>
  <si>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</si>
  <si>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</si>
  <si>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</si>
  <si>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</si>
  <si>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</si>
  <si>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</si>
  <si>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</si>
  <si>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</si>
  <si>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</si>
  <si>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</si>
  <si>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</si>
  <si>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</si>
  <si>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</si>
  <si>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</si>
  <si>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</si>
  <si>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</si>
  <si>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</si>
  <si>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</si>
  <si>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</si>
  <si>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</si>
  <si>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</si>
  <si>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</si>
  <si>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</si>
  <si>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</si>
  <si>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</si>
  <si>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</si>
  <si>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</si>
  <si>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</si>
  <si>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</si>
  <si>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</si>
  <si>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</si>
  <si>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</si>
  <si>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</si>
  <si>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</si>
  <si>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</si>
  <si>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</si>
  <si>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根羽村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</si>
  <si>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</si>
  <si>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</si>
  <si>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</si>
  <si>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</si>
  <si>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</si>
  <si>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</si>
  <si>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</si>
  <si>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</si>
  <si>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</si>
  <si>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</si>
  <si>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</si>
  <si>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</si>
  <si>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施設共用開始より16年のため、管渠改善率は低い。耐用年数上、まだ改修の実施には至らないが、今後更新についての検討は必要である。</t>
    <rPh sb="1" eb="3">
      <t>シセツ</t>
    </rPh>
    <rPh sb="3" eb="5">
      <t>キョウヨウ</t>
    </rPh>
    <rPh sb="5" eb="7">
      <t>カイシ</t>
    </rPh>
    <rPh sb="11" eb="12">
      <t>ネン</t>
    </rPh>
    <rPh sb="16" eb="17">
      <t>カン</t>
    </rPh>
    <rPh sb="17" eb="18">
      <t>キョ</t>
    </rPh>
    <rPh sb="18" eb="20">
      <t>カイゼン</t>
    </rPh>
    <rPh sb="20" eb="21">
      <t>リツ</t>
    </rPh>
    <rPh sb="22" eb="23">
      <t>ヒク</t>
    </rPh>
    <rPh sb="25" eb="27">
      <t>タイヨウ</t>
    </rPh>
    <rPh sb="27" eb="29">
      <t>ネンスウ</t>
    </rPh>
    <rPh sb="29" eb="30">
      <t>ジョウ</t>
    </rPh>
    <rPh sb="33" eb="35">
      <t>カイシュウ</t>
    </rPh>
    <rPh sb="36" eb="38">
      <t>ジッシ</t>
    </rPh>
    <rPh sb="40" eb="41">
      <t>イタ</t>
    </rPh>
    <rPh sb="46" eb="48">
      <t>コンゴ</t>
    </rPh>
    <rPh sb="48" eb="50">
      <t>コウシン</t>
    </rPh>
    <rPh sb="55" eb="57">
      <t>ケントウ</t>
    </rPh>
    <rPh sb="58" eb="60">
      <t>ヒツヨウ</t>
    </rPh>
    <phoneticPr fontId="4"/>
  </si>
  <si>
    <t>　全体として大きな問題はないものの、他会計からの繰入に依存しているので、料金の見直しについて検討する必要がある。</t>
    <rPh sb="1" eb="3">
      <t>ゼンタイ</t>
    </rPh>
    <rPh sb="6" eb="7">
      <t>オオ</t>
    </rPh>
    <rPh sb="9" eb="11">
      <t>モンダイ</t>
    </rPh>
    <rPh sb="18" eb="19">
      <t>タ</t>
    </rPh>
    <rPh sb="19" eb="21">
      <t>カイケイ</t>
    </rPh>
    <rPh sb="24" eb="26">
      <t>クリイレ</t>
    </rPh>
    <rPh sb="27" eb="29">
      <t>イゾン</t>
    </rPh>
    <rPh sb="36" eb="38">
      <t>リョウキン</t>
    </rPh>
    <rPh sb="39" eb="41">
      <t>ミナオ</t>
    </rPh>
    <rPh sb="46" eb="48">
      <t>ケントウ</t>
    </rPh>
    <rPh sb="50" eb="52">
      <t>ヒツヨウ</t>
    </rPh>
    <phoneticPr fontId="4"/>
  </si>
  <si>
    <t>①　収益的収支比率
　償還金が経年により減少していくなかで、収入が例年同様にあることから、収益的収支比率が増加し100％になり、一定の評価ができる。
④　企業債残高対事業規模比率
　料金収入に対し、企業債残高が非常に高い。繰上げ償還が難しいため、料金収入について検討が必要である。
⑤　経費回収率
　平均値より高い値で、若干ではあるが右肩あがりである。料金収入が安定しているなか、建設にかかった起債償還が経年で減少するなか、施設の修繕経費も現時点ではないので、このような結果になっており、一定の評価はできる。
⑥　汚水処理原価　⑦　施設利用率　⑧　水洗化率
　水洗化率は93.28％と非常に高く、汚水処理原価も平均値より低いが、施設利用率は平均を下回っている。エリア内の水洗化は進んでいるが、居住者数の減等により、施設規模が過大となりつつある。</t>
    <rPh sb="2" eb="4">
      <t>シュウエキ</t>
    </rPh>
    <rPh sb="4" eb="5">
      <t>テキ</t>
    </rPh>
    <rPh sb="5" eb="7">
      <t>シュウシ</t>
    </rPh>
    <rPh sb="7" eb="9">
      <t>ヒリツ</t>
    </rPh>
    <rPh sb="11" eb="14">
      <t>ショウカンキン</t>
    </rPh>
    <rPh sb="15" eb="17">
      <t>ケイネン</t>
    </rPh>
    <rPh sb="20" eb="22">
      <t>ゲンショウ</t>
    </rPh>
    <rPh sb="30" eb="32">
      <t>シュウニュウ</t>
    </rPh>
    <rPh sb="33" eb="35">
      <t>レイネン</t>
    </rPh>
    <rPh sb="35" eb="37">
      <t>ドウヨウ</t>
    </rPh>
    <rPh sb="45" eb="48">
      <t>シュウエキテキ</t>
    </rPh>
    <rPh sb="48" eb="50">
      <t>シュウシ</t>
    </rPh>
    <rPh sb="50" eb="52">
      <t>ヒリツ</t>
    </rPh>
    <rPh sb="53" eb="55">
      <t>ゾウカ</t>
    </rPh>
    <rPh sb="64" eb="66">
      <t>イッテイ</t>
    </rPh>
    <rPh sb="67" eb="69">
      <t>ヒョウカ</t>
    </rPh>
    <rPh sb="77" eb="79">
      <t>キギョウ</t>
    </rPh>
    <rPh sb="79" eb="80">
      <t>サイ</t>
    </rPh>
    <rPh sb="80" eb="82">
      <t>ザンダカ</t>
    </rPh>
    <rPh sb="82" eb="83">
      <t>タイ</t>
    </rPh>
    <rPh sb="83" eb="85">
      <t>ジギョウ</t>
    </rPh>
    <rPh sb="85" eb="87">
      <t>キボ</t>
    </rPh>
    <rPh sb="87" eb="89">
      <t>ヒリツ</t>
    </rPh>
    <rPh sb="91" eb="93">
      <t>リョウキン</t>
    </rPh>
    <rPh sb="93" eb="95">
      <t>シュウニュウ</t>
    </rPh>
    <rPh sb="96" eb="97">
      <t>タイ</t>
    </rPh>
    <rPh sb="99" eb="101">
      <t>キギョウ</t>
    </rPh>
    <rPh sb="101" eb="102">
      <t>サイ</t>
    </rPh>
    <rPh sb="102" eb="104">
      <t>ザンダカ</t>
    </rPh>
    <rPh sb="105" eb="107">
      <t>ヒジョウ</t>
    </rPh>
    <rPh sb="108" eb="109">
      <t>タカ</t>
    </rPh>
    <rPh sb="111" eb="113">
      <t>クリア</t>
    </rPh>
    <rPh sb="114" eb="116">
      <t>ショウカン</t>
    </rPh>
    <rPh sb="117" eb="118">
      <t>ムズカ</t>
    </rPh>
    <rPh sb="123" eb="125">
      <t>リョウキン</t>
    </rPh>
    <rPh sb="125" eb="127">
      <t>シュウニュウ</t>
    </rPh>
    <rPh sb="131" eb="133">
      <t>ケントウ</t>
    </rPh>
    <rPh sb="134" eb="136">
      <t>ヒツヨウ</t>
    </rPh>
    <rPh sb="143" eb="145">
      <t>ケイヒ</t>
    </rPh>
    <rPh sb="145" eb="147">
      <t>カイシュウ</t>
    </rPh>
    <rPh sb="147" eb="148">
      <t>リツ</t>
    </rPh>
    <rPh sb="150" eb="152">
      <t>ヘイキン</t>
    </rPh>
    <rPh sb="152" eb="153">
      <t>チ</t>
    </rPh>
    <rPh sb="155" eb="156">
      <t>タカ</t>
    </rPh>
    <rPh sb="157" eb="158">
      <t>アタイ</t>
    </rPh>
    <rPh sb="160" eb="162">
      <t>ジャッカン</t>
    </rPh>
    <rPh sb="167" eb="169">
      <t>ミギカタ</t>
    </rPh>
    <rPh sb="176" eb="178">
      <t>リョウキン</t>
    </rPh>
    <rPh sb="178" eb="180">
      <t>シュウニュウ</t>
    </rPh>
    <rPh sb="181" eb="183">
      <t>アンテイ</t>
    </rPh>
    <rPh sb="190" eb="192">
      <t>ケンセツ</t>
    </rPh>
    <rPh sb="197" eb="199">
      <t>キサイ</t>
    </rPh>
    <rPh sb="199" eb="201">
      <t>ショウカン</t>
    </rPh>
    <rPh sb="202" eb="204">
      <t>ケイネン</t>
    </rPh>
    <rPh sb="205" eb="207">
      <t>ゲンショウ</t>
    </rPh>
    <rPh sb="212" eb="214">
      <t>シセツ</t>
    </rPh>
    <rPh sb="215" eb="217">
      <t>シュウゼン</t>
    </rPh>
    <rPh sb="217" eb="219">
      <t>ケイヒ</t>
    </rPh>
    <rPh sb="220" eb="223">
      <t>ゲンジテン</t>
    </rPh>
    <rPh sb="235" eb="237">
      <t>ケッカ</t>
    </rPh>
    <rPh sb="244" eb="246">
      <t>イッテイ</t>
    </rPh>
    <rPh sb="247" eb="249">
      <t>ヒョウカ</t>
    </rPh>
    <rPh sb="257" eb="259">
      <t>オスイ</t>
    </rPh>
    <rPh sb="259" eb="261">
      <t>ショリ</t>
    </rPh>
    <rPh sb="261" eb="263">
      <t>ゲンカ</t>
    </rPh>
    <rPh sb="266" eb="268">
      <t>シセツ</t>
    </rPh>
    <rPh sb="268" eb="270">
      <t>リヨウ</t>
    </rPh>
    <rPh sb="270" eb="271">
      <t>リツ</t>
    </rPh>
    <rPh sb="274" eb="277">
      <t>スイセンカ</t>
    </rPh>
    <rPh sb="277" eb="278">
      <t>リツ</t>
    </rPh>
    <rPh sb="280" eb="283">
      <t>スイセンカ</t>
    </rPh>
    <rPh sb="283" eb="284">
      <t>リツ</t>
    </rPh>
    <rPh sb="292" eb="294">
      <t>ヒジョウ</t>
    </rPh>
    <rPh sb="295" eb="296">
      <t>タカ</t>
    </rPh>
    <rPh sb="298" eb="300">
      <t>オスイ</t>
    </rPh>
    <rPh sb="300" eb="302">
      <t>ショリ</t>
    </rPh>
    <rPh sb="302" eb="304">
      <t>ゲンカ</t>
    </rPh>
    <rPh sb="305" eb="307">
      <t>ヘイキン</t>
    </rPh>
    <rPh sb="307" eb="308">
      <t>チ</t>
    </rPh>
    <rPh sb="310" eb="311">
      <t>ヒク</t>
    </rPh>
    <rPh sb="314" eb="316">
      <t>シセツ</t>
    </rPh>
    <rPh sb="316" eb="319">
      <t>リヨウリツ</t>
    </rPh>
    <rPh sb="320" eb="322">
      <t>ヘイキン</t>
    </rPh>
    <rPh sb="323" eb="325">
      <t>シタマワ</t>
    </rPh>
    <rPh sb="333" eb="334">
      <t>ナイ</t>
    </rPh>
    <rPh sb="335" eb="338">
      <t>スイセンカ</t>
    </rPh>
    <rPh sb="339" eb="340">
      <t>スス</t>
    </rPh>
    <rPh sb="346" eb="349">
      <t>キョジュウシャ</t>
    </rPh>
    <rPh sb="349" eb="350">
      <t>スウ</t>
    </rPh>
    <rPh sb="351" eb="352">
      <t>ゲン</t>
    </rPh>
    <rPh sb="352" eb="353">
      <t>トウ</t>
    </rPh>
    <rPh sb="357" eb="359">
      <t>シセツ</t>
    </rPh>
    <rPh sb="359" eb="361">
      <t>キボ</t>
    </rPh>
    <rPh sb="362" eb="364">
      <t>カダイ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</si>
</sst>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5B-4FFC-B0BE-ADAC959D4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085232"/>
        <c:axId val="227087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0.02</c:v>
                </c:pt>
                <c:pt idx="2">
                  <c:v>0.03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5B-4FFC-B0BE-ADAC959D4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085232"/>
        <c:axId val="227087976"/>
      </c:lineChart>
      <c:dateAx>
        <c:axId val="227085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7087976"/>
        <c:crosses val="autoZero"/>
        <c:auto val="1"/>
        <c:lblOffset val="100"/>
        <c:baseTimeUnit val="years"/>
      </c:dateAx>
      <c:valAx>
        <c:axId val="227087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7085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58.27</c:v>
                </c:pt>
                <c:pt idx="1">
                  <c:v>50.59</c:v>
                </c:pt>
                <c:pt idx="2">
                  <c:v>38.39</c:v>
                </c:pt>
                <c:pt idx="3">
                  <c:v>36.81</c:v>
                </c:pt>
                <c:pt idx="4">
                  <c:v>35.04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D-476A-8C56-AD24CD0B6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686624"/>
        <c:axId val="282006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44.69</c:v>
                </c:pt>
                <c:pt idx="1">
                  <c:v>44.69</c:v>
                </c:pt>
                <c:pt idx="2">
                  <c:v>42.84</c:v>
                </c:pt>
                <c:pt idx="3">
                  <c:v>51.75</c:v>
                </c:pt>
                <c:pt idx="4">
                  <c:v>50.68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AD-476A-8C56-AD24CD0B6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686624"/>
        <c:axId val="282006968"/>
      </c:lineChart>
      <c:dateAx>
        <c:axId val="279686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2006968"/>
        <c:crosses val="autoZero"/>
        <c:auto val="1"/>
        <c:lblOffset val="100"/>
        <c:baseTimeUnit val="years"/>
      </c:dateAx>
      <c:valAx>
        <c:axId val="282006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9686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91.99</c:v>
                </c:pt>
                <c:pt idx="1">
                  <c:v>92.01</c:v>
                </c:pt>
                <c:pt idx="2">
                  <c:v>92.31</c:v>
                </c:pt>
                <c:pt idx="3">
                  <c:v>93.48</c:v>
                </c:pt>
                <c:pt idx="4">
                  <c:v>93.28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D9-4940-B0EF-9155DBC7B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008144"/>
        <c:axId val="282008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70.59</c:v>
                </c:pt>
                <c:pt idx="1">
                  <c:v>69.67</c:v>
                </c:pt>
                <c:pt idx="2">
                  <c:v>66.3</c:v>
                </c:pt>
                <c:pt idx="3">
                  <c:v>84.84</c:v>
                </c:pt>
                <c:pt idx="4">
                  <c:v>84.86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D9-4940-B0EF-9155DBC7B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008144"/>
        <c:axId val="282008536"/>
      </c:lineChart>
      <c:dateAx>
        <c:axId val="28200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2008536"/>
        <c:crosses val="autoZero"/>
        <c:auto val="1"/>
        <c:lblOffset val="100"/>
        <c:baseTimeUnit val="years"/>
      </c:dateAx>
      <c:valAx>
        <c:axId val="282008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200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98.58</c:v>
                </c:pt>
                <c:pt idx="2">
                  <c:v>99.05</c:v>
                </c:pt>
                <c:pt idx="3">
                  <c:v>98.23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7-43F3-8DE1-F4390666E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049504"/>
        <c:axId val="282050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47-43F3-8DE1-F4390666E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049504"/>
        <c:axId val="282050288"/>
      </c:lineChart>
      <c:dateAx>
        <c:axId val="282049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2050288"/>
        <c:crosses val="autoZero"/>
        <c:auto val="1"/>
        <c:lblOffset val="100"/>
        <c:baseTimeUnit val="years"/>
      </c:dateAx>
      <c:valAx>
        <c:axId val="282050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2049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D0-4DBC-A3C7-491C90EA1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543768"/>
        <c:axId val="283542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D0-4DBC-A3C7-491C90EA1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543768"/>
        <c:axId val="283542592"/>
      </c:lineChart>
      <c:dateAx>
        <c:axId val="283543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3542592"/>
        <c:crosses val="autoZero"/>
        <c:auto val="1"/>
        <c:lblOffset val="100"/>
        <c:baseTimeUnit val="years"/>
      </c:dateAx>
      <c:valAx>
        <c:axId val="283542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3543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9-4B79-B5D6-140E10287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544160"/>
        <c:axId val="279685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69-4B79-B5D6-140E10287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544160"/>
        <c:axId val="279685448"/>
      </c:lineChart>
      <c:dateAx>
        <c:axId val="283544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9685448"/>
        <c:crosses val="autoZero"/>
        <c:auto val="1"/>
        <c:lblOffset val="100"/>
        <c:baseTimeUnit val="years"/>
      </c:dateAx>
      <c:valAx>
        <c:axId val="279685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3544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F9-44EC-A41C-1A17AA701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311936"/>
        <c:axId val="281312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F9-44EC-A41C-1A17AA701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311936"/>
        <c:axId val="281312328"/>
      </c:lineChart>
      <c:dateAx>
        <c:axId val="281311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1312328"/>
        <c:crosses val="autoZero"/>
        <c:auto val="1"/>
        <c:lblOffset val="100"/>
        <c:baseTimeUnit val="years"/>
      </c:dateAx>
      <c:valAx>
        <c:axId val="281312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1311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2-40DD-BA9C-61B5FF23B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313504"/>
        <c:axId val="281313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B2-40DD-BA9C-61B5FF23B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313504"/>
        <c:axId val="281313896"/>
      </c:lineChart>
      <c:dateAx>
        <c:axId val="281313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1313896"/>
        <c:crosses val="autoZero"/>
        <c:auto val="1"/>
        <c:lblOffset val="100"/>
        <c:baseTimeUnit val="years"/>
      </c:dateAx>
      <c:valAx>
        <c:axId val="281313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1313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2888.13</c:v>
                </c:pt>
                <c:pt idx="3" formatCode="#,##0.00;&quot;△&quot;#,##0.00;&quot;-&quot;">
                  <c:v>2754.52</c:v>
                </c:pt>
                <c:pt idx="4" formatCode="#,##0.00;&quot;△&quot;#,##0.00;&quot;-&quot;">
                  <c:v>2513.65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B-422D-86F8-0662B72AC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456176"/>
        <c:axId val="281456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1161.05</c:v>
                </c:pt>
                <c:pt idx="1">
                  <c:v>979.89</c:v>
                </c:pt>
                <c:pt idx="2">
                  <c:v>1051.43</c:v>
                </c:pt>
                <c:pt idx="3">
                  <c:v>855.8</c:v>
                </c:pt>
                <c:pt idx="4">
                  <c:v>789.46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DB-422D-86F8-0662B72AC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456176"/>
        <c:axId val="281456568"/>
      </c:lineChart>
      <c:dateAx>
        <c:axId val="281456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1456568"/>
        <c:crosses val="autoZero"/>
        <c:auto val="1"/>
        <c:lblOffset val="100"/>
        <c:baseTimeUnit val="years"/>
      </c:dateAx>
      <c:valAx>
        <c:axId val="281456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1456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51.83</c:v>
                </c:pt>
                <c:pt idx="1">
                  <c:v>37.64</c:v>
                </c:pt>
                <c:pt idx="2">
                  <c:v>66.790000000000006</c:v>
                </c:pt>
                <c:pt idx="3">
                  <c:v>64.739999999999995</c:v>
                </c:pt>
                <c:pt idx="4">
                  <c:v>71.95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26-4AFE-BAAF-99811A5F2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311152"/>
        <c:axId val="281310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41.08</c:v>
                </c:pt>
                <c:pt idx="1">
                  <c:v>41.34</c:v>
                </c:pt>
                <c:pt idx="2">
                  <c:v>40.06</c:v>
                </c:pt>
                <c:pt idx="3">
                  <c:v>59.8</c:v>
                </c:pt>
                <c:pt idx="4">
                  <c:v>57.77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6-4AFE-BAAF-99811A5F2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311152"/>
        <c:axId val="281310760"/>
      </c:lineChart>
      <c:dateAx>
        <c:axId val="281311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1310760"/>
        <c:crosses val="autoZero"/>
        <c:auto val="1"/>
        <c:lblOffset val="100"/>
        <c:baseTimeUnit val="years"/>
      </c:dateAx>
      <c:valAx>
        <c:axId val="281310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1311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204.83</c:v>
                </c:pt>
                <c:pt idx="1">
                  <c:v>316.75</c:v>
                </c:pt>
                <c:pt idx="2">
                  <c:v>236.24</c:v>
                </c:pt>
                <c:pt idx="3">
                  <c:v>247.87</c:v>
                </c:pt>
                <c:pt idx="4">
                  <c:v>235.29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3-47F1-B01B-AC5EB8E06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311544"/>
        <c:axId val="281458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378.08</c:v>
                </c:pt>
                <c:pt idx="1">
                  <c:v>357.49</c:v>
                </c:pt>
                <c:pt idx="2">
                  <c:v>355.22</c:v>
                </c:pt>
                <c:pt idx="3">
                  <c:v>263.76</c:v>
                </c:pt>
                <c:pt idx="4">
                  <c:v>274.35000000000002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E3-47F1-B01B-AC5EB8E06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311544"/>
        <c:axId val="281458136"/>
      </c:lineChart>
      <c:dateAx>
        <c:axId val="281311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1458136"/>
        <c:crosses val="autoZero"/>
        <c:auto val="1"/>
        <c:lblOffset val="100"/>
        <c:baseTimeUnit val="years"/>
      </c:dateAx>
      <c:valAx>
        <c:axId val="281458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1311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5" zoomScaleNormal="55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長野県　根羽村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912</v>
      </c>
      <c r="AM8" s="68"/>
      <c r="AN8" s="68"/>
      <c r="AO8" s="68"/>
      <c r="AP8" s="68"/>
      <c r="AQ8" s="68"/>
      <c r="AR8" s="68"/>
      <c r="AS8" s="68"/>
      <c r="AT8" s="67">
        <f>データ!T6</f>
        <v>89.97</v>
      </c>
      <c r="AU8" s="67"/>
      <c r="AV8" s="67"/>
      <c r="AW8" s="67"/>
      <c r="AX8" s="67"/>
      <c r="AY8" s="67"/>
      <c r="AZ8" s="67"/>
      <c r="BA8" s="67"/>
      <c r="BB8" s="67">
        <f>データ!U6</f>
        <v>10.14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70.87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3000</v>
      </c>
      <c r="AE10" s="68"/>
      <c r="AF10" s="68"/>
      <c r="AG10" s="68"/>
      <c r="AH10" s="68"/>
      <c r="AI10" s="68"/>
      <c r="AJ10" s="68"/>
      <c r="AK10" s="2"/>
      <c r="AL10" s="68">
        <f>データ!V6</f>
        <v>640</v>
      </c>
      <c r="AM10" s="68"/>
      <c r="AN10" s="68"/>
      <c r="AO10" s="68"/>
      <c r="AP10" s="68"/>
      <c r="AQ10" s="68"/>
      <c r="AR10" s="68"/>
      <c r="AS10" s="68"/>
      <c r="AT10" s="67">
        <f>データ!W6</f>
        <v>0.44</v>
      </c>
      <c r="AU10" s="67"/>
      <c r="AV10" s="67"/>
      <c r="AW10" s="67"/>
      <c r="AX10" s="67"/>
      <c r="AY10" s="67"/>
      <c r="AZ10" s="67"/>
      <c r="BA10" s="67"/>
      <c r="BB10" s="67">
        <f>データ!X6</f>
        <v>1454.55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113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111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112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44</v>
      </c>
      <c r="N86" s="26" t="s">
        <v>44</v>
      </c>
      <c r="O86" s="26" t="str">
        <f>データ!EO6</f>
        <v>【0.02】</v>
      </c>
    </row>
  </sheetData>
  <sheetProtection algorithmName="SHA-512" hashValue="4Ogka6olnkR7BMBhcp2hAHBg3juXUkTsHvf4l+gLvZ29pMkA6Q7J400Uf52BOPQKZ9eLwL/dori00r0o9dALXQ==" saltValue="hVLfCUcyxHnLS0O5Kjjme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204102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長野県　根羽村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70.87</v>
      </c>
      <c r="Q6" s="34">
        <f t="shared" si="3"/>
        <v>100</v>
      </c>
      <c r="R6" s="34">
        <f t="shared" si="3"/>
        <v>3000</v>
      </c>
      <c r="S6" s="34">
        <f t="shared" si="3"/>
        <v>912</v>
      </c>
      <c r="T6" s="34">
        <f t="shared" si="3"/>
        <v>89.97</v>
      </c>
      <c r="U6" s="34">
        <f t="shared" si="3"/>
        <v>10.14</v>
      </c>
      <c r="V6" s="34">
        <f t="shared" si="3"/>
        <v>640</v>
      </c>
      <c r="W6" s="34">
        <f t="shared" si="3"/>
        <v>0.44</v>
      </c>
      <c r="X6" s="34">
        <f t="shared" si="3"/>
        <v>1454.55</v>
      </c>
      <c r="Y6" s="35">
        <f>IF(Y7="",NA(),Y7)</f>
        <v>100</v>
      </c>
      <c r="Z6" s="35">
        <f t="shared" ref="Z6:AH6" si="4">IF(Z7="",NA(),Z7)</f>
        <v>98.58</v>
      </c>
      <c r="AA6" s="35">
        <f t="shared" si="4"/>
        <v>99.05</v>
      </c>
      <c r="AB6" s="35">
        <f t="shared" si="4"/>
        <v>98.23</v>
      </c>
      <c r="AC6" s="35">
        <f t="shared" si="4"/>
        <v>100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5">
        <f t="shared" si="7"/>
        <v>2888.13</v>
      </c>
      <c r="BI6" s="35">
        <f t="shared" si="7"/>
        <v>2754.52</v>
      </c>
      <c r="BJ6" s="35">
        <f t="shared" si="7"/>
        <v>2513.65</v>
      </c>
      <c r="BK6" s="35">
        <f t="shared" si="7"/>
        <v>1161.05</v>
      </c>
      <c r="BL6" s="35">
        <f t="shared" si="7"/>
        <v>979.89</v>
      </c>
      <c r="BM6" s="35">
        <f t="shared" si="7"/>
        <v>1051.43</v>
      </c>
      <c r="BN6" s="35">
        <f t="shared" si="7"/>
        <v>855.8</v>
      </c>
      <c r="BO6" s="35">
        <f t="shared" si="7"/>
        <v>789.46</v>
      </c>
      <c r="BP6" s="34" t="str">
        <f>IF(BP7="","",IF(BP7="-","【-】","【"&amp;SUBSTITUTE(TEXT(BP7,"#,##0.00"),"-","△")&amp;"】"))</f>
        <v>【747.76】</v>
      </c>
      <c r="BQ6" s="35">
        <f>IF(BQ7="",NA(),BQ7)</f>
        <v>51.83</v>
      </c>
      <c r="BR6" s="35">
        <f t="shared" ref="BR6:BZ6" si="8">IF(BR7="",NA(),BR7)</f>
        <v>37.64</v>
      </c>
      <c r="BS6" s="35">
        <f t="shared" si="8"/>
        <v>66.790000000000006</v>
      </c>
      <c r="BT6" s="35">
        <f t="shared" si="8"/>
        <v>64.739999999999995</v>
      </c>
      <c r="BU6" s="35">
        <f t="shared" si="8"/>
        <v>71.95</v>
      </c>
      <c r="BV6" s="35">
        <f t="shared" si="8"/>
        <v>41.08</v>
      </c>
      <c r="BW6" s="35">
        <f t="shared" si="8"/>
        <v>41.34</v>
      </c>
      <c r="BX6" s="35">
        <f t="shared" si="8"/>
        <v>40.06</v>
      </c>
      <c r="BY6" s="35">
        <f t="shared" si="8"/>
        <v>59.8</v>
      </c>
      <c r="BZ6" s="35">
        <f t="shared" si="8"/>
        <v>57.77</v>
      </c>
      <c r="CA6" s="34" t="str">
        <f>IF(CA7="","",IF(CA7="-","【-】","【"&amp;SUBSTITUTE(TEXT(CA7,"#,##0.00"),"-","△")&amp;"】"))</f>
        <v>【59.51】</v>
      </c>
      <c r="CB6" s="35">
        <f>IF(CB7="",NA(),CB7)</f>
        <v>204.83</v>
      </c>
      <c r="CC6" s="35">
        <f t="shared" ref="CC6:CK6" si="9">IF(CC7="",NA(),CC7)</f>
        <v>316.75</v>
      </c>
      <c r="CD6" s="35">
        <f t="shared" si="9"/>
        <v>236.24</v>
      </c>
      <c r="CE6" s="35">
        <f t="shared" si="9"/>
        <v>247.87</v>
      </c>
      <c r="CF6" s="35">
        <f t="shared" si="9"/>
        <v>235.29</v>
      </c>
      <c r="CG6" s="35">
        <f t="shared" si="9"/>
        <v>378.08</v>
      </c>
      <c r="CH6" s="35">
        <f t="shared" si="9"/>
        <v>357.49</v>
      </c>
      <c r="CI6" s="35">
        <f t="shared" si="9"/>
        <v>355.22</v>
      </c>
      <c r="CJ6" s="35">
        <f t="shared" si="9"/>
        <v>263.76</v>
      </c>
      <c r="CK6" s="35">
        <f t="shared" si="9"/>
        <v>274.35000000000002</v>
      </c>
      <c r="CL6" s="34" t="str">
        <f>IF(CL7="","",IF(CL7="-","【-】","【"&amp;SUBSTITUTE(TEXT(CL7,"#,##0.00"),"-","△")&amp;"】"))</f>
        <v>【261.46】</v>
      </c>
      <c r="CM6" s="35">
        <f>IF(CM7="",NA(),CM7)</f>
        <v>58.27</v>
      </c>
      <c r="CN6" s="35">
        <f t="shared" ref="CN6:CV6" si="10">IF(CN7="",NA(),CN7)</f>
        <v>50.59</v>
      </c>
      <c r="CO6" s="35">
        <f t="shared" si="10"/>
        <v>38.39</v>
      </c>
      <c r="CP6" s="35">
        <f t="shared" si="10"/>
        <v>36.81</v>
      </c>
      <c r="CQ6" s="35">
        <f t="shared" si="10"/>
        <v>35.04</v>
      </c>
      <c r="CR6" s="35">
        <f t="shared" si="10"/>
        <v>44.69</v>
      </c>
      <c r="CS6" s="35">
        <f t="shared" si="10"/>
        <v>44.69</v>
      </c>
      <c r="CT6" s="35">
        <f t="shared" si="10"/>
        <v>42.84</v>
      </c>
      <c r="CU6" s="35">
        <f t="shared" si="10"/>
        <v>51.75</v>
      </c>
      <c r="CV6" s="35">
        <f t="shared" si="10"/>
        <v>50.68</v>
      </c>
      <c r="CW6" s="34" t="str">
        <f>IF(CW7="","",IF(CW7="-","【-】","【"&amp;SUBSTITUTE(TEXT(CW7,"#,##0.00"),"-","△")&amp;"】"))</f>
        <v>【52.23】</v>
      </c>
      <c r="CX6" s="35">
        <f>IF(CX7="",NA(),CX7)</f>
        <v>91.99</v>
      </c>
      <c r="CY6" s="35">
        <f t="shared" ref="CY6:DG6" si="11">IF(CY7="",NA(),CY7)</f>
        <v>92.01</v>
      </c>
      <c r="CZ6" s="35">
        <f t="shared" si="11"/>
        <v>92.31</v>
      </c>
      <c r="DA6" s="35">
        <f t="shared" si="11"/>
        <v>93.48</v>
      </c>
      <c r="DB6" s="35">
        <f t="shared" si="11"/>
        <v>93.28</v>
      </c>
      <c r="DC6" s="35">
        <f t="shared" si="11"/>
        <v>70.59</v>
      </c>
      <c r="DD6" s="35">
        <f t="shared" si="11"/>
        <v>69.67</v>
      </c>
      <c r="DE6" s="35">
        <f t="shared" si="11"/>
        <v>66.3</v>
      </c>
      <c r="DF6" s="35">
        <f t="shared" si="11"/>
        <v>84.84</v>
      </c>
      <c r="DG6" s="35">
        <f t="shared" si="11"/>
        <v>84.86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0.02</v>
      </c>
      <c r="EL6" s="35">
        <f t="shared" si="14"/>
        <v>0.03</v>
      </c>
      <c r="EM6" s="35">
        <f t="shared" si="14"/>
        <v>0.01</v>
      </c>
      <c r="EN6" s="35">
        <f t="shared" si="14"/>
        <v>0.01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2018</v>
      </c>
      <c r="C7" s="37">
        <v>204102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70.87</v>
      </c>
      <c r="Q7" s="38">
        <v>100</v>
      </c>
      <c r="R7" s="38">
        <v>3000</v>
      </c>
      <c r="S7" s="38">
        <v>912</v>
      </c>
      <c r="T7" s="38">
        <v>89.97</v>
      </c>
      <c r="U7" s="38">
        <v>10.14</v>
      </c>
      <c r="V7" s="38">
        <v>640</v>
      </c>
      <c r="W7" s="38">
        <v>0.44</v>
      </c>
      <c r="X7" s="38">
        <v>1454.55</v>
      </c>
      <c r="Y7" s="38">
        <v>100</v>
      </c>
      <c r="Z7" s="38">
        <v>98.58</v>
      </c>
      <c r="AA7" s="38">
        <v>99.05</v>
      </c>
      <c r="AB7" s="38">
        <v>98.23</v>
      </c>
      <c r="AC7" s="38">
        <v>100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2888.13</v>
      </c>
      <c r="BI7" s="38">
        <v>2754.52</v>
      </c>
      <c r="BJ7" s="38">
        <v>2513.65</v>
      </c>
      <c r="BK7" s="38">
        <v>1161.05</v>
      </c>
      <c r="BL7" s="38">
        <v>979.89</v>
      </c>
      <c r="BM7" s="38">
        <v>1051.43</v>
      </c>
      <c r="BN7" s="38">
        <v>855.8</v>
      </c>
      <c r="BO7" s="38">
        <v>789.46</v>
      </c>
      <c r="BP7" s="38">
        <v>747.76</v>
      </c>
      <c r="BQ7" s="38">
        <v>51.83</v>
      </c>
      <c r="BR7" s="38">
        <v>37.64</v>
      </c>
      <c r="BS7" s="38">
        <v>66.790000000000006</v>
      </c>
      <c r="BT7" s="38">
        <v>64.739999999999995</v>
      </c>
      <c r="BU7" s="38">
        <v>71.95</v>
      </c>
      <c r="BV7" s="38">
        <v>41.08</v>
      </c>
      <c r="BW7" s="38">
        <v>41.34</v>
      </c>
      <c r="BX7" s="38">
        <v>40.06</v>
      </c>
      <c r="BY7" s="38">
        <v>59.8</v>
      </c>
      <c r="BZ7" s="38">
        <v>57.77</v>
      </c>
      <c r="CA7" s="38">
        <v>59.51</v>
      </c>
      <c r="CB7" s="38">
        <v>204.83</v>
      </c>
      <c r="CC7" s="38">
        <v>316.75</v>
      </c>
      <c r="CD7" s="38">
        <v>236.24</v>
      </c>
      <c r="CE7" s="38">
        <v>247.87</v>
      </c>
      <c r="CF7" s="38">
        <v>235.29</v>
      </c>
      <c r="CG7" s="38">
        <v>378.08</v>
      </c>
      <c r="CH7" s="38">
        <v>357.49</v>
      </c>
      <c r="CI7" s="38">
        <v>355.22</v>
      </c>
      <c r="CJ7" s="38">
        <v>263.76</v>
      </c>
      <c r="CK7" s="38">
        <v>274.35000000000002</v>
      </c>
      <c r="CL7" s="38">
        <v>261.45999999999998</v>
      </c>
      <c r="CM7" s="38">
        <v>58.27</v>
      </c>
      <c r="CN7" s="38">
        <v>50.59</v>
      </c>
      <c r="CO7" s="38">
        <v>38.39</v>
      </c>
      <c r="CP7" s="38">
        <v>36.81</v>
      </c>
      <c r="CQ7" s="38">
        <v>35.04</v>
      </c>
      <c r="CR7" s="38">
        <v>44.69</v>
      </c>
      <c r="CS7" s="38">
        <v>44.69</v>
      </c>
      <c r="CT7" s="38">
        <v>42.84</v>
      </c>
      <c r="CU7" s="38">
        <v>51.75</v>
      </c>
      <c r="CV7" s="38">
        <v>50.68</v>
      </c>
      <c r="CW7" s="38">
        <v>52.23</v>
      </c>
      <c r="CX7" s="38">
        <v>91.99</v>
      </c>
      <c r="CY7" s="38">
        <v>92.01</v>
      </c>
      <c r="CZ7" s="38">
        <v>92.31</v>
      </c>
      <c r="DA7" s="38">
        <v>93.48</v>
      </c>
      <c r="DB7" s="38">
        <v>93.28</v>
      </c>
      <c r="DC7" s="38">
        <v>70.59</v>
      </c>
      <c r="DD7" s="38">
        <v>69.67</v>
      </c>
      <c r="DE7" s="38">
        <v>66.3</v>
      </c>
      <c r="DF7" s="38">
        <v>84.84</v>
      </c>
      <c r="DG7" s="38">
        <v>84.86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0.02</v>
      </c>
      <c r="EL7" s="38">
        <v>0.03</v>
      </c>
      <c r="EM7" s="38">
        <v>0.01</v>
      </c>
      <c r="EN7" s="38">
        <v>0.01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2019-12-05T05:19:38Z</dcterms:created>
  <dcterms:modified xsi:type="dcterms:W3CDTF">2020-02-20T02:43:23Z</dcterms:modified>
  <cp:category/>
</cp:coreProperties>
</file>