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48 阿南町\"/>
    </mc:Choice>
  </mc:AlternateContent>
  <workbookProtection workbookAlgorithmName="SHA-512" workbookHashValue="64bZ58F0+sx0JVTz1iOftho8h6zq8gAFNDamQo9NPHus7vdY6VEVICmwBcY+2gan+vE8zWkejF8L37ODmbJDFw==" workbookSaltValue="Z+x7uukPNhVNSOQyt6kD2A==" workbookSpinCount="100000" lockStructure="1"/>
  <bookViews>
    <workbookView xWindow="81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<sst xmlns="http://schemas.openxmlformats.org/spreadsheetml/2006/main" count="228" uniqueCount="114">
  <si>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</si>
  <si>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</si>
  <si>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</si>
  <si>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</si>
  <si>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</si>
  <si>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</si>
  <si>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</si>
  <si>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</si>
  <si>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</si>
  <si>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</si>
  <si>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</si>
  <si>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</si>
  <si>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</si>
  <si>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</si>
  <si>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</si>
  <si>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</si>
  <si>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</si>
  <si>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</si>
  <si>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</si>
  <si>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</si>
  <si>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</si>
  <si>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</si>
  <si>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</si>
  <si>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</si>
  <si>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</si>
  <si>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</si>
  <si>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</si>
  <si>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</si>
  <si>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</si>
  <si>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</si>
  <si>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</si>
  <si>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</si>
  <si>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</si>
  <si>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</si>
  <si>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</si>
  <si>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</si>
  <si>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</si>
  <si>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</si>
  <si>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</si>
  <si>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</si>
  <si>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</si>
  <si>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</si>
  <si>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</si>
  <si>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</si>
  <si>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</si>
  <si>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</si>
  <si>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</si>
  <si>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</si>
  <si>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</si>
  <si>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</si>
  <si>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</si>
  <si>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</si>
  <si>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</si>
  <si>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</si>
  <si>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</si>
  <si>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</si>
  <si>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</si>
  <si>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</si>
  <si>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</si>
  <si>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</si>
  <si>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</si>
  <si>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</si>
  <si>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</si>
  <si>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</si>
  <si>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</si>
  <si>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</si>
  <si>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</si>
  <si>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</si>
  <si>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</si>
  <si>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</si>
  <si>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</si>
  <si>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</si>
  <si>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</si>
  <si>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</si>
  <si>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</si>
  <si>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</si>
  <si>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</si>
  <si>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</si>
  <si>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</si>
  <si>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</si>
  <si>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</si>
  <si>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</si>
  <si>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</si>
  <si>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</si>
  <si>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</si>
  <si>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</si>
  <si>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</si>
  <si>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</si>
  <si>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</si>
  <si>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</si>
  <si>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</si>
  <si>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</si>
  <si>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</si>
  <si>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</si>
  <si>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</si>
  <si>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</si>
  <si>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</si>
  <si>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</si>
  <si>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阿南町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</si>
  <si>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</si>
  <si>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</si>
  <si>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</si>
  <si>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</si>
  <si>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</si>
  <si>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</si>
  <si>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</si>
  <si>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</si>
  <si>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</si>
  <si>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</si>
  <si>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</si>
  <si>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</si>
  <si>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100％を割り込み、単年度収支が赤字である事を示している。また、企業債残高対事業規模比率は減少傾向であるが平均値のおよそ2.92倍も高く、経営規模に比べ地方債の規模が大きいことによる利払負担が収益圧迫要因となっている。地理的な制限や人口減少等で料金収入の伸びは見込めないため、適正な料金改定を進める必要がある。
　汚水処理原価は、平均値の63.18％ではあるが、経費回収率は100％に満たない、維持管理費の削減等、経営改善を進める必要がある。
　施設利用率は平均値を上回るが、水洗化率100％を目指し、接続推進に努めたい。
　施設効率を改善するとともに、料金改定を含めた経営のあり方や、今後の投資のあり方を見直す必要がある。</t>
  </si>
  <si>
    <t>　供用開始から20年以上が経過しており、平成29年度には処理施設の機能診断を行っている。ポンプ類等設備の老朽化が進んでいるため、老朽化対策の検討を計画している。
　管路については、更新の目安とする30年を経過しておらず、機能診断は実施しているが、具体的な更新計画はない。</t>
    <phoneticPr fontId="4"/>
  </si>
  <si>
    <t>　人口減少等に伴う料金収入の減少を見込み、平成30年度に1割程度の値上げを行った。適正な料金設定のため、定期的な見直しを検討している。
　汚水発生量の減少を見込み、全体費用を抑制するため、維持管理費の効率化により管理経費の削減を進める必要がある。
　水洗化率97%以上ではあるが、100%を目指し接続率向上への取り組みを図りたい。しかし、少子高齢化とともに、未接続の家庭は高齢者世帯が多く、経済的負担等の理由により、伸び悩んでいる現状がある。
　地理的な制限があるため、施設の統合による効率化は不可能であり、現在の施設数（2施設）での規模で経営が続く予定。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</si>
</sst>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24-4B4D-9553-1B66F7526B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5124-4B4D-9553-1B66F7526B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36.590000000000003</c:v>
                </c:pt>
                <c:pt idx="1">
                  <c:v>36.590000000000003</c:v>
                </c:pt>
                <c:pt idx="2">
                  <c:v>36.590000000000003</c:v>
                </c:pt>
                <c:pt idx="3">
                  <c:v>36.590000000000003</c:v>
                </c:pt>
                <c:pt idx="4">
                  <c:v>36.590000000000003</c:v>
                </c:pt>
              </c:numCache>
            </c:numRef>
          </c:val>
          <c:extLst>
            <c:ext xmlns:c16="http://schemas.microsoft.com/office/drawing/2014/chart" uri="{C3380CC4-5D6E-409C-BE32-E72D297353CC}">
              <c16:uniqueId val="{00000000-C0E2-4F64-94D7-D564C51E4A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c:ext xmlns:c16="http://schemas.microsoft.com/office/drawing/2014/chart" uri="{C3380CC4-5D6E-409C-BE32-E72D297353CC}">
              <c16:uniqueId val="{00000001-C0E2-4F64-94D7-D564C51E4A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95.71</c:v>
                </c:pt>
                <c:pt idx="1">
                  <c:v>98.65</c:v>
                </c:pt>
                <c:pt idx="2">
                  <c:v>97.47</c:v>
                </c:pt>
                <c:pt idx="3">
                  <c:v>98.67</c:v>
                </c:pt>
                <c:pt idx="4">
                  <c:v>97.22</c:v>
                </c:pt>
              </c:numCache>
            </c:numRef>
          </c:val>
          <c:extLst>
            <c:ext xmlns:c16="http://schemas.microsoft.com/office/drawing/2014/chart" uri="{C3380CC4-5D6E-409C-BE32-E72D297353CC}">
              <c16:uniqueId val="{00000000-BFBE-4571-9AC3-5E362460B8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c:ext xmlns:c16="http://schemas.microsoft.com/office/drawing/2014/chart" uri="{C3380CC4-5D6E-409C-BE32-E72D297353CC}">
              <c16:uniqueId val="{00000001-BFBE-4571-9AC3-5E362460B8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72.599999999999994</c:v>
                </c:pt>
                <c:pt idx="1">
                  <c:v>71.52</c:v>
                </c:pt>
                <c:pt idx="2">
                  <c:v>73.13</c:v>
                </c:pt>
                <c:pt idx="3">
                  <c:v>97.28</c:v>
                </c:pt>
                <c:pt idx="4">
                  <c:v>92.97</c:v>
                </c:pt>
              </c:numCache>
            </c:numRef>
          </c:val>
          <c:extLst>
            <c:ext xmlns:c16="http://schemas.microsoft.com/office/drawing/2014/chart" uri="{C3380CC4-5D6E-409C-BE32-E72D297353CC}">
              <c16:uniqueId val="{00000000-A4C2-4251-9A3D-42B796533C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C2-4251-9A3D-42B796533C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CD-4658-AA67-697E1A622E2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CD-4658-AA67-697E1A622E2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AD-4BE9-B01D-14243E4BB2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AD-4BE9-B01D-14243E4BB2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52-4116-9E2F-9A734D44DC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52-4116-9E2F-9A734D44DC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E-46A2-8B8D-D6EF8B7CAC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E-46A2-8B8D-D6EF8B7CAC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5159.41</c:v>
                </c:pt>
                <c:pt idx="2">
                  <c:v>6984.87</c:v>
                </c:pt>
                <c:pt idx="3">
                  <c:v>6188.78</c:v>
                </c:pt>
                <c:pt idx="4">
                  <c:v>5369.9</c:v>
                </c:pt>
              </c:numCache>
            </c:numRef>
          </c:val>
          <c:extLst>
            <c:ext xmlns:c16="http://schemas.microsoft.com/office/drawing/2014/chart" uri="{C3380CC4-5D6E-409C-BE32-E72D297353CC}">
              <c16:uniqueId val="{00000000-7652-4CC2-8BE5-12E48D79F4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c:ext xmlns:c16="http://schemas.microsoft.com/office/drawing/2014/chart" uri="{C3380CC4-5D6E-409C-BE32-E72D297353CC}">
              <c16:uniqueId val="{00000001-7652-4CC2-8BE5-12E48D79F4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29.74</c:v>
                </c:pt>
                <c:pt idx="1">
                  <c:v>28.52</c:v>
                </c:pt>
                <c:pt idx="2">
                  <c:v>31.07</c:v>
                </c:pt>
                <c:pt idx="3">
                  <c:v>81.93</c:v>
                </c:pt>
                <c:pt idx="4">
                  <c:v>63.59</c:v>
                </c:pt>
              </c:numCache>
            </c:numRef>
          </c:val>
          <c:extLst>
            <c:ext xmlns:c16="http://schemas.microsoft.com/office/drawing/2014/chart" uri="{C3380CC4-5D6E-409C-BE32-E72D297353CC}">
              <c16:uniqueId val="{00000000-AEFF-4748-9B16-B7F6B5856D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AEFF-4748-9B16-B7F6B5856D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657.67</c:v>
                </c:pt>
                <c:pt idx="1">
                  <c:v>685.73</c:v>
                </c:pt>
                <c:pt idx="2">
                  <c:v>629.19000000000005</c:v>
                </c:pt>
                <c:pt idx="3">
                  <c:v>238.02</c:v>
                </c:pt>
                <c:pt idx="4">
                  <c:v>331.84</c:v>
                </c:pt>
              </c:numCache>
            </c:numRef>
          </c:val>
          <c:extLst>
            <c:ext xmlns:c16="http://schemas.microsoft.com/office/drawing/2014/chart" uri="{C3380CC4-5D6E-409C-BE32-E72D297353CC}">
              <c16:uniqueId val="{00000000-CD4E-41DA-8CA7-5A9424CB30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c:ext xmlns:c16="http://schemas.microsoft.com/office/drawing/2014/chart" uri="{C3380CC4-5D6E-409C-BE32-E72D297353CC}">
              <c16:uniqueId val="{00000001-CD4E-41DA-8CA7-5A9424CB30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阿南町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4638</v>
      </c>
      <c r="AM8" s="68"/>
      <c r="AN8" s="68"/>
      <c r="AO8" s="68"/>
      <c r="AP8" s="68"/>
      <c r="AQ8" s="68"/>
      <c r="AR8" s="68"/>
      <c r="AS8" s="68"/>
      <c r="AT8" s="67">
        <f>データ!T6</f>
        <v>123.07</v>
      </c>
      <c r="AU8" s="67"/>
      <c r="AV8" s="67"/>
      <c r="AW8" s="67"/>
      <c r="AX8" s="67"/>
      <c r="AY8" s="67"/>
      <c r="AZ8" s="67"/>
      <c r="BA8" s="67"/>
      <c r="BB8" s="67">
        <f>データ!U6</f>
        <v>37.69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1.57</v>
      </c>
      <c r="Q10" s="67"/>
      <c r="R10" s="67"/>
      <c r="S10" s="67"/>
      <c r="T10" s="67"/>
      <c r="U10" s="67"/>
      <c r="V10" s="67"/>
      <c r="W10" s="67">
        <f>データ!Q6</f>
        <v>100</v>
      </c>
      <c r="X10" s="67"/>
      <c r="Y10" s="67"/>
      <c r="Z10" s="67"/>
      <c r="AA10" s="67"/>
      <c r="AB10" s="67"/>
      <c r="AC10" s="67"/>
      <c r="AD10" s="68">
        <f>データ!R6</f>
        <v>4280</v>
      </c>
      <c r="AE10" s="68"/>
      <c r="AF10" s="68"/>
      <c r="AG10" s="68"/>
      <c r="AH10" s="68"/>
      <c r="AI10" s="68"/>
      <c r="AJ10" s="68"/>
      <c r="AK10" s="2"/>
      <c r="AL10" s="68">
        <f>データ!V6</f>
        <v>72</v>
      </c>
      <c r="AM10" s="68"/>
      <c r="AN10" s="68"/>
      <c r="AO10" s="68"/>
      <c r="AP10" s="68"/>
      <c r="AQ10" s="68"/>
      <c r="AR10" s="68"/>
      <c r="AS10" s="68"/>
      <c r="AT10" s="67">
        <f>データ!W6</f>
        <v>0.02</v>
      </c>
      <c r="AU10" s="67"/>
      <c r="AV10" s="67"/>
      <c r="AW10" s="67"/>
      <c r="AX10" s="67"/>
      <c r="AY10" s="67"/>
      <c r="AZ10" s="67"/>
      <c r="BA10" s="67"/>
      <c r="BB10" s="67">
        <f>データ!X6</f>
        <v>3600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fhMIFBSAP2S/QXFSDBCvrJCM8m0waYb3dbkRrDF2ISVjxVBDH5SzZgSC97akHrAJrl/moQBQorqFGsUcoRiNRQ==" saltValue="6Hm4CaPqE1miQcN8SVP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204048</v>
      </c>
      <c r="D6" s="33">
        <f t="shared" si="3"/>
        <v>47</v>
      </c>
      <c r="E6" s="33">
        <f t="shared" si="3"/>
        <v>17</v>
      </c>
      <c r="F6" s="33">
        <f t="shared" si="3"/>
        <v>9</v>
      </c>
      <c r="G6" s="33">
        <f t="shared" si="3"/>
        <v>0</v>
      </c>
      <c r="H6" s="33" t="str">
        <f t="shared" si="3"/>
        <v>長野県　阿南町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1.57</v>
      </c>
      <c r="Q6" s="34">
        <f t="shared" si="3"/>
        <v>100</v>
      </c>
      <c r="R6" s="34">
        <f t="shared" si="3"/>
        <v>4280</v>
      </c>
      <c r="S6" s="34">
        <f t="shared" si="3"/>
        <v>4638</v>
      </c>
      <c r="T6" s="34">
        <f t="shared" si="3"/>
        <v>123.07</v>
      </c>
      <c r="U6" s="34">
        <f t="shared" si="3"/>
        <v>37.69</v>
      </c>
      <c r="V6" s="34">
        <f t="shared" si="3"/>
        <v>72</v>
      </c>
      <c r="W6" s="34">
        <f t="shared" si="3"/>
        <v>0.02</v>
      </c>
      <c r="X6" s="34">
        <f t="shared" si="3"/>
        <v>3600</v>
      </c>
      <c r="Y6" s="35">
        <f>IF(Y7="",NA(),Y7)</f>
        <v>72.599999999999994</v>
      </c>
      <c r="Z6" s="35">
        <f t="shared" ref="Z6:AH6" si="4">IF(Z7="",NA(),Z7)</f>
        <v>71.52</v>
      </c>
      <c r="AA6" s="35">
        <f t="shared" si="4"/>
        <v>73.13</v>
      </c>
      <c r="AB6" s="35">
        <f t="shared" si="4"/>
        <v>97.28</v>
      </c>
      <c r="AC6" s="35">
        <f t="shared" si="4"/>
        <v>92.97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5159.41</v>
      </c>
      <c r="BH6" s="35">
        <f t="shared" si="7"/>
        <v>6984.87</v>
      </c>
      <c r="BI6" s="35">
        <f t="shared" si="7"/>
        <v>6188.78</v>
      </c>
      <c r="BJ6" s="35">
        <f t="shared" si="7"/>
        <v>5369.9</v>
      </c>
      <c r="BK6" s="35">
        <f t="shared" si="7"/>
        <v>2585.83</v>
      </c>
      <c r="BL6" s="35">
        <f t="shared" si="7"/>
        <v>2464.06</v>
      </c>
      <c r="BM6" s="35">
        <f t="shared" si="7"/>
        <v>1914.94</v>
      </c>
      <c r="BN6" s="35">
        <f t="shared" si="7"/>
        <v>1759.36</v>
      </c>
      <c r="BO6" s="35">
        <f t="shared" si="7"/>
        <v>1837.88</v>
      </c>
      <c r="BP6" s="34" t="str">
        <f>IF(BP7="","",IF(BP7="-","【-】","【"&amp;SUBSTITUTE(TEXT(BP7,"#,##0.00"),"-","△")&amp;"】"))</f>
        <v>【1,937.22】</v>
      </c>
      <c r="BQ6" s="35">
        <f>IF(BQ7="",NA(),BQ7)</f>
        <v>29.74</v>
      </c>
      <c r="BR6" s="35">
        <f t="shared" ref="BR6:BZ6" si="8">IF(BR7="",NA(),BR7)</f>
        <v>28.52</v>
      </c>
      <c r="BS6" s="35">
        <f t="shared" si="8"/>
        <v>31.07</v>
      </c>
      <c r="BT6" s="35">
        <f t="shared" si="8"/>
        <v>81.93</v>
      </c>
      <c r="BU6" s="35">
        <f t="shared" si="8"/>
        <v>63.59</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657.67</v>
      </c>
      <c r="CC6" s="35">
        <f t="shared" ref="CC6:CK6" si="9">IF(CC7="",NA(),CC7)</f>
        <v>685.73</v>
      </c>
      <c r="CD6" s="35">
        <f t="shared" si="9"/>
        <v>629.19000000000005</v>
      </c>
      <c r="CE6" s="35">
        <f t="shared" si="9"/>
        <v>238.02</v>
      </c>
      <c r="CF6" s="35">
        <f t="shared" si="9"/>
        <v>331.84</v>
      </c>
      <c r="CG6" s="35">
        <f t="shared" si="9"/>
        <v>588.54999999999995</v>
      </c>
      <c r="CH6" s="35">
        <f t="shared" si="9"/>
        <v>561.54</v>
      </c>
      <c r="CI6" s="35">
        <f t="shared" si="9"/>
        <v>553.77</v>
      </c>
      <c r="CJ6" s="35">
        <f t="shared" si="9"/>
        <v>508.64</v>
      </c>
      <c r="CK6" s="35">
        <f t="shared" si="9"/>
        <v>525.22</v>
      </c>
      <c r="CL6" s="34" t="str">
        <f>IF(CL7="","",IF(CL7="-","【-】","【"&amp;SUBSTITUTE(TEXT(CL7,"#,##0.00"),"-","△")&amp;"】"))</f>
        <v>【521.14】</v>
      </c>
      <c r="CM6" s="35">
        <f>IF(CM7="",NA(),CM7)</f>
        <v>36.590000000000003</v>
      </c>
      <c r="CN6" s="35">
        <f t="shared" ref="CN6:CV6" si="10">IF(CN7="",NA(),CN7)</f>
        <v>36.590000000000003</v>
      </c>
      <c r="CO6" s="35">
        <f t="shared" si="10"/>
        <v>36.590000000000003</v>
      </c>
      <c r="CP6" s="35">
        <f t="shared" si="10"/>
        <v>36.590000000000003</v>
      </c>
      <c r="CQ6" s="35">
        <f t="shared" si="10"/>
        <v>36.590000000000003</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95.71</v>
      </c>
      <c r="CY6" s="35">
        <f t="shared" ref="CY6:DG6" si="11">IF(CY7="",NA(),CY7)</f>
        <v>98.65</v>
      </c>
      <c r="CZ6" s="35">
        <f t="shared" si="11"/>
        <v>97.47</v>
      </c>
      <c r="DA6" s="35">
        <f t="shared" si="11"/>
        <v>98.67</v>
      </c>
      <c r="DB6" s="35">
        <f t="shared" si="11"/>
        <v>97.22</v>
      </c>
      <c r="DC6" s="35">
        <f t="shared" si="11"/>
        <v>88.2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204048</v>
      </c>
      <c r="D7" s="37">
        <v>47</v>
      </c>
      <c r="E7" s="37">
        <v>17</v>
      </c>
      <c r="F7" s="37">
        <v>9</v>
      </c>
      <c r="G7" s="37">
        <v>0</v>
      </c>
      <c r="H7" s="37" t="s">
        <v>98</v>
      </c>
      <c r="I7" s="37" t="s">
        <v>99</v>
      </c>
      <c r="J7" s="37" t="s">
        <v>100</v>
      </c>
      <c r="K7" s="37" t="s">
        <v>101</v>
      </c>
      <c r="L7" s="37" t="s">
        <v>102</v>
      </c>
      <c r="M7" s="37" t="s">
        <v>103</v>
      </c>
      <c r="N7" s="38" t="s">
        <v>104</v>
      </c>
      <c r="O7" s="38" t="s">
        <v>105</v>
      </c>
      <c r="P7" s="38">
        <v>1.57</v>
      </c>
      <c r="Q7" s="38">
        <v>100</v>
      </c>
      <c r="R7" s="38">
        <v>4280</v>
      </c>
      <c r="S7" s="38">
        <v>4638</v>
      </c>
      <c r="T7" s="38">
        <v>123.07</v>
      </c>
      <c r="U7" s="38">
        <v>37.69</v>
      </c>
      <c r="V7" s="38">
        <v>72</v>
      </c>
      <c r="W7" s="38">
        <v>0.02</v>
      </c>
      <c r="X7" s="38">
        <v>3600</v>
      </c>
      <c r="Y7" s="38">
        <v>72.599999999999994</v>
      </c>
      <c r="Z7" s="38">
        <v>71.52</v>
      </c>
      <c r="AA7" s="38">
        <v>73.13</v>
      </c>
      <c r="AB7" s="38">
        <v>97.28</v>
      </c>
      <c r="AC7" s="38">
        <v>92.97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5159.41</v>
      </c>
      <c r="BH7" s="38">
        <v>6984.87</v>
      </c>
      <c r="BI7" s="38">
        <v>6188.78</v>
      </c>
      <c r="BJ7" s="38">
        <v>5369.9</v>
      </c>
      <c r="BK7" s="38">
        <v>2585.83</v>
      </c>
      <c r="BL7" s="38">
        <v>2464.06</v>
      </c>
      <c r="BM7" s="38">
        <v>1914.94</v>
      </c>
      <c r="BN7" s="38">
        <v>1759.36</v>
      </c>
      <c r="BO7" s="38">
        <v>1837.88</v>
      </c>
      <c r="BP7" s="38">
        <v>1937.22</v>
      </c>
      <c r="BQ7" s="38">
        <v>29.74</v>
      </c>
      <c r="BR7" s="38">
        <v>28.52</v>
      </c>
      <c r="BS7" s="38">
        <v>31.07</v>
      </c>
      <c r="BT7" s="38">
        <v>81.93</v>
      </c>
      <c r="BU7" s="38">
        <v>63.59</v>
      </c>
      <c r="BV7" s="38">
        <v>31.45</v>
      </c>
      <c r="BW7" s="38">
        <v>32.909999999999997</v>
      </c>
      <c r="BX7" s="38">
        <v>34.020000000000003</v>
      </c>
      <c r="BY7" s="38">
        <v>37.200000000000003</v>
      </c>
      <c r="BZ7" s="38">
        <v>35.03</v>
      </c>
      <c r="CA7" s="38">
        <v>35.299999999999997</v>
      </c>
      <c r="CB7" s="38">
        <v>657.67</v>
      </c>
      <c r="CC7" s="38">
        <v>685.73</v>
      </c>
      <c r="CD7" s="38">
        <v>629.19000000000005</v>
      </c>
      <c r="CE7" s="38">
        <v>238.02</v>
      </c>
      <c r="CF7" s="38">
        <v>331.84</v>
      </c>
      <c r="CG7" s="38">
        <v>588.54999999999995</v>
      </c>
      <c r="CH7" s="38">
        <v>561.54</v>
      </c>
      <c r="CI7" s="38">
        <v>553.77</v>
      </c>
      <c r="CJ7" s="38">
        <v>508.64</v>
      </c>
      <c r="CK7" s="38">
        <v>525.22</v>
      </c>
      <c r="CL7" s="38">
        <v>521.14</v>
      </c>
      <c r="CM7" s="38">
        <v>36.590000000000003</v>
      </c>
      <c r="CN7" s="38">
        <v>36.590000000000003</v>
      </c>
      <c r="CO7" s="38">
        <v>36.590000000000003</v>
      </c>
      <c r="CP7" s="38">
        <v>36.590000000000003</v>
      </c>
      <c r="CQ7" s="38">
        <v>36.590000000000003</v>
      </c>
      <c r="CR7" s="38">
        <v>37.950000000000003</v>
      </c>
      <c r="CS7" s="38">
        <v>34.92</v>
      </c>
      <c r="CT7" s="38">
        <v>36.44</v>
      </c>
      <c r="CU7" s="38">
        <v>34.29</v>
      </c>
      <c r="CV7" s="38">
        <v>35.340000000000003</v>
      </c>
      <c r="CW7" s="38">
        <v>35.75</v>
      </c>
      <c r="CX7" s="38">
        <v>95.71</v>
      </c>
      <c r="CY7" s="38">
        <v>98.65</v>
      </c>
      <c r="CZ7" s="38">
        <v>97.47</v>
      </c>
      <c r="DA7" s="38">
        <v>98.67</v>
      </c>
      <c r="DB7" s="38">
        <v>97.22</v>
      </c>
      <c r="DC7" s="38">
        <v>88.2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2019-12-05T05:27:00Z</dcterms:created>
  <dcterms:modified xsi:type="dcterms:W3CDTF">2020-02-20T02:42:26Z</dcterms:modified>
  <cp:category/>
</cp:coreProperties>
</file>