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66 中川村\"/>
    </mc:Choice>
  </mc:AlternateContent>
  <workbookProtection workbookAlgorithmName="SHA-512" workbookHashValue="8gkIXs7O9yI9Y25+rRheUL73aD3R7fnvv94xGgCuAv6GeQ9idi1/gRy7aimwJfOGNNIqhxcmyKmqUZkyIv7jYw==" workbookSaltValue="4I6wZHAQQHFTy2qItJN4a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<sst xmlns="http://schemas.openxmlformats.org/spreadsheetml/2006/main" count="220" uniqueCount="108">
  <si>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</si>
  <si>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</si>
  <si>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</si>
  <si>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</si>
  <si>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</si>
  <si>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</si>
  <si>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</si>
  <si>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</si>
  <si>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</si>
  <si>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</si>
  <si>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</si>
  <si>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</si>
  <si>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</si>
  <si>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</si>
  <si>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</si>
  <si>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</si>
  <si>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</si>
  <si>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</si>
  <si>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</si>
  <si>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</si>
  <si>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</si>
  <si>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</si>
  <si>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</si>
  <si>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</si>
  <si>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</si>
  <si>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</si>
  <si>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</si>
  <si>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</si>
  <si>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</si>
  <si>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</si>
  <si>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</si>
  <si>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</si>
  <si>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</si>
  <si>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</si>
  <si>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</si>
  <si>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</si>
  <si>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</si>
  <si>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</si>
  <si>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</si>
  <si>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</si>
  <si>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</si>
  <si>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</si>
  <si>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</si>
  <si>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</si>
  <si>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</si>
  <si>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</si>
  <si>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</si>
  <si>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</si>
  <si>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</si>
  <si>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</si>
  <si>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</si>
  <si>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</si>
  <si>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</si>
  <si>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</si>
  <si>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</si>
  <si>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</si>
  <si>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</si>
  <si>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</si>
  <si>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</si>
  <si>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</si>
  <si>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</si>
  <si>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</si>
  <si>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</si>
  <si>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</si>
  <si>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</si>
  <si>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</si>
  <si>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</si>
  <si>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</si>
  <si>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</si>
  <si>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</si>
  <si>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</si>
  <si>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</si>
  <si>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</si>
  <si>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</si>
  <si>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</si>
  <si>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</si>
  <si>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</si>
  <si>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</si>
  <si>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</si>
  <si>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</si>
  <si>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</si>
  <si>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</si>
  <si>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</si>
  <si>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</si>
  <si>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</si>
  <si>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</si>
  <si>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</si>
  <si>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</si>
  <si>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</si>
  <si>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</si>
  <si>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</si>
  <si>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</si>
  <si>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</si>
  <si>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</si>
  <si>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</si>
  <si>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</si>
  <si>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</si>
  <si>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</si>
  <si>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</si>
  <si>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</si>
  <si>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</si>
  <si>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</si>
  <si>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</si>
  <si>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</si>
  <si>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</si>
  <si>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昨年同様概ね現状維持での健全経営を続けていく。しかし今後人口減少による経常収益の減少、施設の設備の更新等による経常費用の増加により経常支出比率や料金回収率の減少がさらに増加することが考えられる。また「中川村水道ビジョン」に沿って、経営の健全化、水源の確保等計画的な対策を実施する必要がある。</t>
    <rPh sb="0" eb="2">
      <t>サクネン</t>
    </rPh>
    <rPh sb="2" eb="4">
      <t>ドウヨウ</t>
    </rPh>
    <rPh sb="4" eb="5">
      <t>オオム</t>
    </rPh>
    <rPh sb="6" eb="8">
      <t>ゲンジョウ</t>
    </rPh>
    <rPh sb="8" eb="10">
      <t>イジ</t>
    </rPh>
    <rPh sb="12" eb="14">
      <t>ケンゼン</t>
    </rPh>
    <rPh sb="14" eb="16">
      <t>ケイエイ</t>
    </rPh>
    <rPh sb="17" eb="18">
      <t>ツヅ</t>
    </rPh>
    <rPh sb="26" eb="28">
      <t>コンゴ</t>
    </rPh>
    <rPh sb="28" eb="30">
      <t>ジンコウ</t>
    </rPh>
    <rPh sb="30" eb="32">
      <t>ゲンショウ</t>
    </rPh>
    <rPh sb="35" eb="37">
      <t>ケイジョウ</t>
    </rPh>
    <rPh sb="37" eb="39">
      <t>シュウエキ</t>
    </rPh>
    <rPh sb="40" eb="42">
      <t>ゲンショウ</t>
    </rPh>
    <rPh sb="43" eb="45">
      <t>シセツ</t>
    </rPh>
    <rPh sb="46" eb="48">
      <t>セツビ</t>
    </rPh>
    <rPh sb="49" eb="51">
      <t>コウシン</t>
    </rPh>
    <rPh sb="51" eb="52">
      <t>トウ</t>
    </rPh>
    <rPh sb="55" eb="57">
      <t>ケイジョウ</t>
    </rPh>
    <rPh sb="57" eb="59">
      <t>ヒヨウ</t>
    </rPh>
    <rPh sb="60" eb="62">
      <t>ゾウカ</t>
    </rPh>
    <rPh sb="65" eb="67">
      <t>ケイジョウ</t>
    </rPh>
    <rPh sb="67" eb="69">
      <t>シシュツ</t>
    </rPh>
    <rPh sb="69" eb="71">
      <t>ヒリツ</t>
    </rPh>
    <rPh sb="72" eb="74">
      <t>リョウキン</t>
    </rPh>
    <rPh sb="74" eb="76">
      <t>カイシュウ</t>
    </rPh>
    <rPh sb="76" eb="77">
      <t>リツ</t>
    </rPh>
    <rPh sb="78" eb="80">
      <t>ゲンショウ</t>
    </rPh>
    <rPh sb="84" eb="86">
      <t>ゾウカ</t>
    </rPh>
    <rPh sb="91" eb="92">
      <t>カンガ</t>
    </rPh>
    <rPh sb="100" eb="103">
      <t>ナカガワムラ</t>
    </rPh>
    <rPh sb="103" eb="105">
      <t>スイドウ</t>
    </rPh>
    <rPh sb="111" eb="112">
      <t>ソ</t>
    </rPh>
    <rPh sb="115" eb="117">
      <t>ケイエイ</t>
    </rPh>
    <rPh sb="118" eb="121">
      <t>ケンゼンカ</t>
    </rPh>
    <rPh sb="122" eb="124">
      <t>スイゲン</t>
    </rPh>
    <rPh sb="123" eb="124">
      <t>カッスイ</t>
    </rPh>
    <rPh sb="125" eb="127">
      <t>カクホ</t>
    </rPh>
    <rPh sb="127" eb="128">
      <t>トウ</t>
    </rPh>
    <rPh sb="128" eb="130">
      <t>ケイカク</t>
    </rPh>
    <rPh sb="130" eb="131">
      <t>テキ</t>
    </rPh>
    <rPh sb="139" eb="141">
      <t>ヒツヨウ</t>
    </rPh>
    <phoneticPr fontId="7"/>
  </si>
  <si>
    <t>「①経常収支比率」では複数年通して黒字となっている。「②累積欠損金比率」では欠損金を生じておらず、「③流動比率」は未払金が昨年より少ないため、結果流動比率の増加となった。「④企業債残高対給水収益比率」は他団体と比較し、良好となっている。「⑤料金回収率」は給水原価、供給原価が昨年とほぼ同じであったため横ばいとなっている。「⑥給水原価」は経営費用がほぼ昨年と同じのため給水原価も昨年とほぼ同じである。「⑦施設利用率」他団体より良好であり、現時点では健全性は保たれている。「⑧有収率」は漏水が多く、今年も調査修繕を行い昨年よりは若干改善されたが全国平均よりは低い状態である。</t>
    <rPh sb="2" eb="4">
      <t>ケイジョウ</t>
    </rPh>
    <rPh sb="4" eb="6">
      <t>シュウシ</t>
    </rPh>
    <rPh sb="6" eb="8">
      <t>ヒリツ</t>
    </rPh>
    <rPh sb="11" eb="13">
      <t>フクスウ</t>
    </rPh>
    <rPh sb="13" eb="14">
      <t>ネン</t>
    </rPh>
    <rPh sb="14" eb="15">
      <t>トオ</t>
    </rPh>
    <rPh sb="17" eb="19">
      <t>クロジ</t>
    </rPh>
    <rPh sb="28" eb="30">
      <t>ルイセキ</t>
    </rPh>
    <rPh sb="30" eb="32">
      <t>ケッソン</t>
    </rPh>
    <rPh sb="32" eb="33">
      <t>キン</t>
    </rPh>
    <rPh sb="33" eb="35">
      <t>ヒリツ</t>
    </rPh>
    <rPh sb="38" eb="41">
      <t>ケッソンキン</t>
    </rPh>
    <rPh sb="42" eb="43">
      <t>ショウ</t>
    </rPh>
    <rPh sb="51" eb="53">
      <t>リュウドウ</t>
    </rPh>
    <rPh sb="53" eb="55">
      <t>ヒリツ</t>
    </rPh>
    <rPh sb="57" eb="59">
      <t>ミバラ</t>
    </rPh>
    <rPh sb="59" eb="60">
      <t>キン</t>
    </rPh>
    <rPh sb="61" eb="63">
      <t>サクネン</t>
    </rPh>
    <rPh sb="65" eb="66">
      <t>スク</t>
    </rPh>
    <rPh sb="71" eb="73">
      <t>ケッカ</t>
    </rPh>
    <rPh sb="73" eb="75">
      <t>リュウドウ</t>
    </rPh>
    <rPh sb="75" eb="77">
      <t>ヒリツ</t>
    </rPh>
    <rPh sb="78" eb="80">
      <t>ゾウカ</t>
    </rPh>
    <rPh sb="87" eb="89">
      <t>キギョウ</t>
    </rPh>
    <rPh sb="89" eb="90">
      <t>サイ</t>
    </rPh>
    <rPh sb="90" eb="92">
      <t>ザンダカ</t>
    </rPh>
    <rPh sb="92" eb="93">
      <t>タイ</t>
    </rPh>
    <rPh sb="93" eb="95">
      <t>キュウスイ</t>
    </rPh>
    <rPh sb="95" eb="97">
      <t>シュウエキ</t>
    </rPh>
    <rPh sb="97" eb="99">
      <t>ヒリツ</t>
    </rPh>
    <rPh sb="101" eb="102">
      <t>タ</t>
    </rPh>
    <rPh sb="102" eb="104">
      <t>ダンタイ</t>
    </rPh>
    <rPh sb="105" eb="107">
      <t>ヒカク</t>
    </rPh>
    <rPh sb="109" eb="111">
      <t>リョウコウ</t>
    </rPh>
    <rPh sb="127" eb="129">
      <t>キュウスイ</t>
    </rPh>
    <rPh sb="129" eb="131">
      <t>ゲンカ</t>
    </rPh>
    <rPh sb="132" eb="134">
      <t>キョウキュウ</t>
    </rPh>
    <rPh sb="134" eb="136">
      <t>ゲンカ</t>
    </rPh>
    <rPh sb="137" eb="139">
      <t>サクネン</t>
    </rPh>
    <rPh sb="142" eb="143">
      <t>オナ</t>
    </rPh>
    <rPh sb="150" eb="151">
      <t>ヨコ</t>
    </rPh>
    <rPh sb="162" eb="164">
      <t>キュウスイ</t>
    </rPh>
    <rPh sb="164" eb="166">
      <t>ゲンカ</t>
    </rPh>
    <rPh sb="168" eb="170">
      <t>ケイエイ</t>
    </rPh>
    <rPh sb="170" eb="172">
      <t>ヒヨウ</t>
    </rPh>
    <rPh sb="175" eb="177">
      <t>サクネン</t>
    </rPh>
    <rPh sb="178" eb="179">
      <t>オナ</t>
    </rPh>
    <rPh sb="183" eb="185">
      <t>キュウスイ</t>
    </rPh>
    <rPh sb="185" eb="187">
      <t>ゲンカ</t>
    </rPh>
    <rPh sb="188" eb="190">
      <t>サクネン</t>
    </rPh>
    <rPh sb="193" eb="194">
      <t>オナ</t>
    </rPh>
    <rPh sb="201" eb="203">
      <t>シセツ</t>
    </rPh>
    <rPh sb="203" eb="206">
      <t>リヨウリツ</t>
    </rPh>
    <rPh sb="207" eb="208">
      <t>タ</t>
    </rPh>
    <rPh sb="208" eb="210">
      <t>ダンタイ</t>
    </rPh>
    <rPh sb="212" eb="214">
      <t>リョウコウ</t>
    </rPh>
    <rPh sb="218" eb="221">
      <t>ゲンジテン</t>
    </rPh>
    <rPh sb="236" eb="238">
      <t>ユウシュウ</t>
    </rPh>
    <rPh sb="238" eb="239">
      <t>リツ</t>
    </rPh>
    <rPh sb="241" eb="243">
      <t>ロウスイ</t>
    </rPh>
    <rPh sb="244" eb="245">
      <t>オオ</t>
    </rPh>
    <rPh sb="247" eb="249">
      <t>コンネン</t>
    </rPh>
    <rPh sb="250" eb="252">
      <t>チョウサ</t>
    </rPh>
    <rPh sb="252" eb="254">
      <t>シュウゼン</t>
    </rPh>
    <rPh sb="255" eb="256">
      <t>オコナ</t>
    </rPh>
    <rPh sb="257" eb="259">
      <t>サクネン</t>
    </rPh>
    <rPh sb="262" eb="264">
      <t>ジャッカン</t>
    </rPh>
    <rPh sb="264" eb="266">
      <t>カイゼン</t>
    </rPh>
    <rPh sb="270" eb="272">
      <t>ゼンコク</t>
    </rPh>
    <rPh sb="272" eb="274">
      <t>ヘイキン</t>
    </rPh>
    <rPh sb="277" eb="278">
      <t>ヒク</t>
    </rPh>
    <rPh sb="279" eb="281">
      <t>ジョウタイ</t>
    </rPh>
    <phoneticPr fontId="7"/>
  </si>
  <si>
    <t>「①有形固定資産減価償却率」「②管路経年化率」からは、施設の老朽化について、類似団体よりは進んでいないように見える。ただし、施設を一斉に整備したため、今後一斉に全施設が、耐用年数を超え、指数は悪化することが明らかである。平成28年度から４年間で基幹管路の老朽管更新事業を実施しているため、「③管路更新率」は類似団体平均及び全国平均が高い。以降も小規模でも計画的に管路の更新を行ない、更新投資の平準化をより図る必要がある。</t>
    <rPh sb="2" eb="4">
      <t>ユウケイ</t>
    </rPh>
    <rPh sb="4" eb="6">
      <t>コテイ</t>
    </rPh>
    <rPh sb="6" eb="8">
      <t>シサン</t>
    </rPh>
    <rPh sb="8" eb="10">
      <t>ゲンカ</t>
    </rPh>
    <rPh sb="10" eb="12">
      <t>ショウキャク</t>
    </rPh>
    <rPh sb="12" eb="13">
      <t>リツ</t>
    </rPh>
    <rPh sb="16" eb="18">
      <t>カンロ</t>
    </rPh>
    <rPh sb="18" eb="21">
      <t>ケイネンカ</t>
    </rPh>
    <rPh sb="21" eb="22">
      <t>リツ</t>
    </rPh>
    <rPh sb="54" eb="55">
      <t>ミ</t>
    </rPh>
    <rPh sb="62" eb="64">
      <t>シセツ</t>
    </rPh>
    <rPh sb="65" eb="67">
      <t>イッセイ</t>
    </rPh>
    <rPh sb="68" eb="70">
      <t>セイビ</t>
    </rPh>
    <rPh sb="77" eb="79">
      <t>イッセイ</t>
    </rPh>
    <rPh sb="80" eb="81">
      <t>スベ</t>
    </rPh>
    <rPh sb="81" eb="83">
      <t>シセツ</t>
    </rPh>
    <rPh sb="93" eb="95">
      <t>シスウ</t>
    </rPh>
    <rPh sb="96" eb="98">
      <t>アッカ</t>
    </rPh>
    <rPh sb="103" eb="104">
      <t>アキ</t>
    </rPh>
    <rPh sb="153" eb="155">
      <t>ルイジ</t>
    </rPh>
    <rPh sb="155" eb="157">
      <t>ダンタイ</t>
    </rPh>
    <rPh sb="157" eb="159">
      <t>ヘイキン</t>
    </rPh>
    <rPh sb="159" eb="160">
      <t>オヨ</t>
    </rPh>
    <rPh sb="161" eb="163">
      <t>ゼンコク</t>
    </rPh>
    <rPh sb="163" eb="165">
      <t>ヘイキン</t>
    </rPh>
    <rPh sb="166" eb="167">
      <t>タカ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</si>
</sst>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0.45</c:v>
                </c:pt>
                <c:pt idx="1">
                  <c:v>7.0000000000000007E-2</c:v>
                </c:pt>
                <c:pt idx="2">
                  <c:v>0.46</c:v>
                </c:pt>
                <c:pt idx="3">
                  <c:v>0.64</c:v>
                </c:pt>
                <c:pt idx="4">
                  <c:v>1.19</c:v>
                </c:pt>
              </c:numCache>
            </c:numRef>
          </c:val>
          <c:extLst>
            <c:ext xmlns:c16="http://schemas.microsoft.com/office/drawing/2014/chart" uri="{C3380CC4-5D6E-409C-BE32-E72D297353CC}">
              <c16:uniqueId val="{00000000-031A-4DCC-964C-A648ECAB70EE}"/>
            </c:ext>
          </c:extLst>
        </c:ser>
        <c:dLbls>
          <c:showLegendKey val="0"/>
          <c:showVal val="0"/>
          <c:showCatName val="0"/>
          <c:showSerName val="0"/>
          <c:showPercent val="0"/>
          <c:showBubbleSize val="0"/>
        </c:dLbls>
        <c:gapWidth val="150"/>
        <c:axId val="95599616"/>
        <c:axId val="956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0.28999999999999998</c:v>
                </c:pt>
                <c:pt idx="2">
                  <c:v>0.41</c:v>
                </c:pt>
                <c:pt idx="3">
                  <c:v>0.4</c:v>
                </c:pt>
                <c:pt idx="4">
                  <c:v>0.32</c:v>
                </c:pt>
              </c:numCache>
            </c:numRef>
          </c:val>
          <c:smooth val="0"/>
          <c:extLst>
            <c:ext xmlns:c16="http://schemas.microsoft.com/office/drawing/2014/chart" uri="{C3380CC4-5D6E-409C-BE32-E72D297353CC}">
              <c16:uniqueId val="{00000001-031A-4DCC-964C-A648ECAB70EE}"/>
            </c:ext>
          </c:extLst>
        </c:ser>
        <c:dLbls>
          <c:showLegendKey val="0"/>
          <c:showVal val="0"/>
          <c:showCatName val="0"/>
          <c:showSerName val="0"/>
          <c:showPercent val="0"/>
          <c:showBubbleSize val="0"/>
        </c:dLbls>
        <c:marker val="1"/>
        <c:smooth val="0"/>
        <c:axId val="95599616"/>
        <c:axId val="95601792"/>
      </c:lineChart>
      <c:dateAx>
        <c:axId val="95599616"/>
        <c:scaling>
          <c:orientation val="minMax"/>
        </c:scaling>
        <c:delete val="1"/>
        <c:axPos val="b"/>
        <c:numFmt formatCode="ge" sourceLinked="1"/>
        <c:majorTickMark val="none"/>
        <c:minorTickMark val="none"/>
        <c:tickLblPos val="none"/>
        <c:crossAx val="95601792"/>
        <c:crosses val="autoZero"/>
        <c:auto val="1"/>
        <c:lblOffset val="100"/>
        <c:baseTimeUnit val="years"/>
      </c:dateAx>
      <c:valAx>
        <c:axId val="956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70.06</c:v>
                </c:pt>
                <c:pt idx="1">
                  <c:v>70.92</c:v>
                </c:pt>
                <c:pt idx="2">
                  <c:v>68.47</c:v>
                </c:pt>
                <c:pt idx="3">
                  <c:v>69.989999999999995</c:v>
                </c:pt>
                <c:pt idx="4">
                  <c:v>69.13</c:v>
                </c:pt>
              </c:numCache>
            </c:numRef>
          </c:val>
          <c:extLst>
            <c:ext xmlns:c16="http://schemas.microsoft.com/office/drawing/2014/chart" uri="{C3380CC4-5D6E-409C-BE32-E72D297353CC}">
              <c16:uniqueId val="{00000000-1F22-4690-BC62-ABAF13A054EF}"/>
            </c:ext>
          </c:extLst>
        </c:ser>
        <c:dLbls>
          <c:showLegendKey val="0"/>
          <c:showVal val="0"/>
          <c:showCatName val="0"/>
          <c:showSerName val="0"/>
          <c:showPercent val="0"/>
          <c:showBubbleSize val="0"/>
        </c:dLbls>
        <c:gapWidth val="150"/>
        <c:axId val="100477952"/>
        <c:axId val="1004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1F22-4690-BC62-ABAF13A054EF}"/>
            </c:ext>
          </c:extLst>
        </c:ser>
        <c:dLbls>
          <c:showLegendKey val="0"/>
          <c:showVal val="0"/>
          <c:showCatName val="0"/>
          <c:showSerName val="0"/>
          <c:showPercent val="0"/>
          <c:showBubbleSize val="0"/>
        </c:dLbls>
        <c:marker val="1"/>
        <c:smooth val="0"/>
        <c:axId val="100477952"/>
        <c:axId val="100480128"/>
      </c:lineChart>
      <c:dateAx>
        <c:axId val="100477952"/>
        <c:scaling>
          <c:orientation val="minMax"/>
        </c:scaling>
        <c:delete val="1"/>
        <c:axPos val="b"/>
        <c:numFmt formatCode="ge" sourceLinked="1"/>
        <c:majorTickMark val="none"/>
        <c:minorTickMark val="none"/>
        <c:tickLblPos val="none"/>
        <c:crossAx val="100480128"/>
        <c:crosses val="autoZero"/>
        <c:auto val="1"/>
        <c:lblOffset val="100"/>
        <c:baseTimeUnit val="years"/>
      </c:dateAx>
      <c:valAx>
        <c:axId val="100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72.73</c:v>
                </c:pt>
                <c:pt idx="1">
                  <c:v>70.64</c:v>
                </c:pt>
                <c:pt idx="2">
                  <c:v>73.36</c:v>
                </c:pt>
                <c:pt idx="3">
                  <c:v>73.47</c:v>
                </c:pt>
                <c:pt idx="4">
                  <c:v>75.099999999999994</c:v>
                </c:pt>
              </c:numCache>
            </c:numRef>
          </c:val>
          <c:extLst>
            <c:ext xmlns:c16="http://schemas.microsoft.com/office/drawing/2014/chart" uri="{C3380CC4-5D6E-409C-BE32-E72D297353CC}">
              <c16:uniqueId val="{00000000-F06F-45C1-90E5-E26680A5F0E6}"/>
            </c:ext>
          </c:extLst>
        </c:ser>
        <c:dLbls>
          <c:showLegendKey val="0"/>
          <c:showVal val="0"/>
          <c:showCatName val="0"/>
          <c:showSerName val="0"/>
          <c:showPercent val="0"/>
          <c:showBubbleSize val="0"/>
        </c:dLbls>
        <c:gapWidth val="150"/>
        <c:axId val="100531584"/>
        <c:axId val="1005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F06F-45C1-90E5-E26680A5F0E6}"/>
            </c:ext>
          </c:extLst>
        </c:ser>
        <c:dLbls>
          <c:showLegendKey val="0"/>
          <c:showVal val="0"/>
          <c:showCatName val="0"/>
          <c:showSerName val="0"/>
          <c:showPercent val="0"/>
          <c:showBubbleSize val="0"/>
        </c:dLbls>
        <c:marker val="1"/>
        <c:smooth val="0"/>
        <c:axId val="100531584"/>
        <c:axId val="100533760"/>
      </c:lineChart>
      <c:dateAx>
        <c:axId val="100531584"/>
        <c:scaling>
          <c:orientation val="minMax"/>
        </c:scaling>
        <c:delete val="1"/>
        <c:axPos val="b"/>
        <c:numFmt formatCode="ge" sourceLinked="1"/>
        <c:majorTickMark val="none"/>
        <c:minorTickMark val="none"/>
        <c:tickLblPos val="none"/>
        <c:crossAx val="100533760"/>
        <c:crosses val="autoZero"/>
        <c:auto val="1"/>
        <c:lblOffset val="100"/>
        <c:baseTimeUnit val="years"/>
      </c:dateAx>
      <c:valAx>
        <c:axId val="100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132.87</c:v>
                </c:pt>
                <c:pt idx="1">
                  <c:v>126.22</c:v>
                </c:pt>
                <c:pt idx="2">
                  <c:v>131.15</c:v>
                </c:pt>
                <c:pt idx="3">
                  <c:v>115.33</c:v>
                </c:pt>
                <c:pt idx="4">
                  <c:v>114.77</c:v>
                </c:pt>
              </c:numCache>
            </c:numRef>
          </c:val>
          <c:extLst>
            <c:ext xmlns:c16="http://schemas.microsoft.com/office/drawing/2014/chart" uri="{C3380CC4-5D6E-409C-BE32-E72D297353CC}">
              <c16:uniqueId val="{00000000-7345-4505-89AC-29CB803A9382}"/>
            </c:ext>
          </c:extLst>
        </c:ser>
        <c:dLbls>
          <c:showLegendKey val="0"/>
          <c:showVal val="0"/>
          <c:showCatName val="0"/>
          <c:showSerName val="0"/>
          <c:showPercent val="0"/>
          <c:showBubbleSize val="0"/>
        </c:dLbls>
        <c:gapWidth val="150"/>
        <c:axId val="97267072"/>
        <c:axId val="972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108.35</c:v>
                </c:pt>
                <c:pt idx="2">
                  <c:v>114.74</c:v>
                </c:pt>
                <c:pt idx="3">
                  <c:v>104.85</c:v>
                </c:pt>
                <c:pt idx="4">
                  <c:v>107.64</c:v>
                </c:pt>
              </c:numCache>
            </c:numRef>
          </c:val>
          <c:smooth val="0"/>
          <c:extLst>
            <c:ext xmlns:c16="http://schemas.microsoft.com/office/drawing/2014/chart" uri="{C3380CC4-5D6E-409C-BE32-E72D297353CC}">
              <c16:uniqueId val="{00000001-7345-4505-89AC-29CB803A9382}"/>
            </c:ext>
          </c:extLst>
        </c:ser>
        <c:dLbls>
          <c:showLegendKey val="0"/>
          <c:showVal val="0"/>
          <c:showCatName val="0"/>
          <c:showSerName val="0"/>
          <c:showPercent val="0"/>
          <c:showBubbleSize val="0"/>
        </c:dLbls>
        <c:marker val="1"/>
        <c:smooth val="0"/>
        <c:axId val="97267072"/>
        <c:axId val="97277440"/>
      </c:lineChart>
      <c:dateAx>
        <c:axId val="97267072"/>
        <c:scaling>
          <c:orientation val="minMax"/>
        </c:scaling>
        <c:delete val="1"/>
        <c:axPos val="b"/>
        <c:numFmt formatCode="ge" sourceLinked="1"/>
        <c:majorTickMark val="none"/>
        <c:minorTickMark val="none"/>
        <c:tickLblPos val="none"/>
        <c:crossAx val="97277440"/>
        <c:crosses val="autoZero"/>
        <c:auto val="1"/>
        <c:lblOffset val="100"/>
        <c:baseTimeUnit val="years"/>
      </c:dateAx>
      <c:valAx>
        <c:axId val="9727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36.89</c:v>
                </c:pt>
                <c:pt idx="1">
                  <c:v>39.08</c:v>
                </c:pt>
                <c:pt idx="2">
                  <c:v>40.44</c:v>
                </c:pt>
                <c:pt idx="3">
                  <c:v>42.25</c:v>
                </c:pt>
                <c:pt idx="4">
                  <c:v>43.73</c:v>
                </c:pt>
              </c:numCache>
            </c:numRef>
          </c:val>
          <c:extLst>
            <c:ext xmlns:c16="http://schemas.microsoft.com/office/drawing/2014/chart" uri="{C3380CC4-5D6E-409C-BE32-E72D297353CC}">
              <c16:uniqueId val="{00000000-C350-45CA-9CBC-5DB479949F62}"/>
            </c:ext>
          </c:extLst>
        </c:ser>
        <c:dLbls>
          <c:showLegendKey val="0"/>
          <c:showVal val="0"/>
          <c:showCatName val="0"/>
          <c:showSerName val="0"/>
          <c:showPercent val="0"/>
          <c:showBubbleSize val="0"/>
        </c:dLbls>
        <c:gapWidth val="150"/>
        <c:axId val="97316864"/>
        <c:axId val="973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51.44</c:v>
                </c:pt>
                <c:pt idx="2">
                  <c:v>52.4</c:v>
                </c:pt>
                <c:pt idx="3">
                  <c:v>51.89</c:v>
                </c:pt>
                <c:pt idx="4">
                  <c:v>54.09</c:v>
                </c:pt>
              </c:numCache>
            </c:numRef>
          </c:val>
          <c:smooth val="0"/>
          <c:extLst>
            <c:ext xmlns:c16="http://schemas.microsoft.com/office/drawing/2014/chart" uri="{C3380CC4-5D6E-409C-BE32-E72D297353CC}">
              <c16:uniqueId val="{00000001-C350-45CA-9CBC-5DB479949F62}"/>
            </c:ext>
          </c:extLst>
        </c:ser>
        <c:dLbls>
          <c:showLegendKey val="0"/>
          <c:showVal val="0"/>
          <c:showCatName val="0"/>
          <c:showSerName val="0"/>
          <c:showPercent val="0"/>
          <c:showBubbleSize val="0"/>
        </c:dLbls>
        <c:marker val="1"/>
        <c:smooth val="0"/>
        <c:axId val="97316864"/>
        <c:axId val="97318784"/>
      </c:lineChart>
      <c:dateAx>
        <c:axId val="97316864"/>
        <c:scaling>
          <c:orientation val="minMax"/>
        </c:scaling>
        <c:delete val="1"/>
        <c:axPos val="b"/>
        <c:numFmt formatCode="ge" sourceLinked="1"/>
        <c:majorTickMark val="none"/>
        <c:minorTickMark val="none"/>
        <c:tickLblPos val="none"/>
        <c:crossAx val="97318784"/>
        <c:crosses val="autoZero"/>
        <c:auto val="1"/>
        <c:lblOffset val="100"/>
        <c:baseTimeUnit val="years"/>
      </c:dateAx>
      <c:valAx>
        <c:axId val="973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64-4DDD-9162-2892C24242F9}"/>
            </c:ext>
          </c:extLst>
        </c:ser>
        <c:dLbls>
          <c:showLegendKey val="0"/>
          <c:showVal val="0"/>
          <c:showCatName val="0"/>
          <c:showSerName val="0"/>
          <c:showPercent val="0"/>
          <c:showBubbleSize val="0"/>
        </c:dLbls>
        <c:gapWidth val="150"/>
        <c:axId val="98464128"/>
        <c:axId val="984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11.68</c:v>
                </c:pt>
                <c:pt idx="2">
                  <c:v>14.01</c:v>
                </c:pt>
                <c:pt idx="3">
                  <c:v>14.74</c:v>
                </c:pt>
                <c:pt idx="4">
                  <c:v>18.68</c:v>
                </c:pt>
              </c:numCache>
            </c:numRef>
          </c:val>
          <c:smooth val="0"/>
          <c:extLst>
            <c:ext xmlns:c16="http://schemas.microsoft.com/office/drawing/2014/chart" uri="{C3380CC4-5D6E-409C-BE32-E72D297353CC}">
              <c16:uniqueId val="{00000001-7C64-4DDD-9162-2892C24242F9}"/>
            </c:ext>
          </c:extLst>
        </c:ser>
        <c:dLbls>
          <c:showLegendKey val="0"/>
          <c:showVal val="0"/>
          <c:showCatName val="0"/>
          <c:showSerName val="0"/>
          <c:showPercent val="0"/>
          <c:showBubbleSize val="0"/>
        </c:dLbls>
        <c:marker val="1"/>
        <c:smooth val="0"/>
        <c:axId val="98464128"/>
        <c:axId val="98466048"/>
      </c:lineChart>
      <c:dateAx>
        <c:axId val="98464128"/>
        <c:scaling>
          <c:orientation val="minMax"/>
        </c:scaling>
        <c:delete val="1"/>
        <c:axPos val="b"/>
        <c:numFmt formatCode="ge" sourceLinked="1"/>
        <c:majorTickMark val="none"/>
        <c:minorTickMark val="none"/>
        <c:tickLblPos val="none"/>
        <c:crossAx val="98466048"/>
        <c:crosses val="autoZero"/>
        <c:auto val="1"/>
        <c:lblOffset val="100"/>
        <c:baseTimeUnit val="years"/>
      </c:dateAx>
      <c:valAx>
        <c:axId val="984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F6-4CCA-8826-F580B38BABB0}"/>
            </c:ext>
          </c:extLst>
        </c:ser>
        <c:dLbls>
          <c:showLegendKey val="0"/>
          <c:showVal val="0"/>
          <c:showCatName val="0"/>
          <c:showSerName val="0"/>
          <c:showPercent val="0"/>
          <c:showBubbleSize val="0"/>
        </c:dLbls>
        <c:gapWidth val="150"/>
        <c:axId val="98913280"/>
        <c:axId val="989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26.85</c:v>
                </c:pt>
                <c:pt idx="2">
                  <c:v>27.19</c:v>
                </c:pt>
                <c:pt idx="3">
                  <c:v>27.52</c:v>
                </c:pt>
                <c:pt idx="4">
                  <c:v>30.84</c:v>
                </c:pt>
              </c:numCache>
            </c:numRef>
          </c:val>
          <c:smooth val="0"/>
          <c:extLst>
            <c:ext xmlns:c16="http://schemas.microsoft.com/office/drawing/2014/chart" uri="{C3380CC4-5D6E-409C-BE32-E72D297353CC}">
              <c16:uniqueId val="{00000001-0FF6-4CCA-8826-F580B38BABB0}"/>
            </c:ext>
          </c:extLst>
        </c:ser>
        <c:dLbls>
          <c:showLegendKey val="0"/>
          <c:showVal val="0"/>
          <c:showCatName val="0"/>
          <c:showSerName val="0"/>
          <c:showPercent val="0"/>
          <c:showBubbleSize val="0"/>
        </c:dLbls>
        <c:marker val="1"/>
        <c:smooth val="0"/>
        <c:axId val="98913280"/>
        <c:axId val="98919552"/>
      </c:lineChart>
      <c:dateAx>
        <c:axId val="98913280"/>
        <c:scaling>
          <c:orientation val="minMax"/>
        </c:scaling>
        <c:delete val="1"/>
        <c:axPos val="b"/>
        <c:numFmt formatCode="ge" sourceLinked="1"/>
        <c:majorTickMark val="none"/>
        <c:minorTickMark val="none"/>
        <c:tickLblPos val="none"/>
        <c:crossAx val="98919552"/>
        <c:crosses val="autoZero"/>
        <c:auto val="1"/>
        <c:lblOffset val="100"/>
        <c:baseTimeUnit val="years"/>
      </c:dateAx>
      <c:valAx>
        <c:axId val="9891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7879.51</c:v>
                </c:pt>
                <c:pt idx="1">
                  <c:v>841.7</c:v>
                </c:pt>
                <c:pt idx="2">
                  <c:v>933.54</c:v>
                </c:pt>
                <c:pt idx="3">
                  <c:v>2136.98</c:v>
                </c:pt>
                <c:pt idx="4">
                  <c:v>4551.2299999999996</c:v>
                </c:pt>
              </c:numCache>
            </c:numRef>
          </c:val>
          <c:extLst>
            <c:ext xmlns:c16="http://schemas.microsoft.com/office/drawing/2014/chart" uri="{C3380CC4-5D6E-409C-BE32-E72D297353CC}">
              <c16:uniqueId val="{00000000-0658-46B4-85B4-0F725158D5F1}"/>
            </c:ext>
          </c:extLst>
        </c:ser>
        <c:dLbls>
          <c:showLegendKey val="0"/>
          <c:showVal val="0"/>
          <c:showCatName val="0"/>
          <c:showSerName val="0"/>
          <c:showPercent val="0"/>
          <c:showBubbleSize val="0"/>
        </c:dLbls>
        <c:gapWidth val="150"/>
        <c:axId val="98948992"/>
        <c:axId val="989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527.82000000000005</c:v>
                </c:pt>
                <c:pt idx="2">
                  <c:v>477.44</c:v>
                </c:pt>
                <c:pt idx="3">
                  <c:v>445.85</c:v>
                </c:pt>
                <c:pt idx="4">
                  <c:v>450.54</c:v>
                </c:pt>
              </c:numCache>
            </c:numRef>
          </c:val>
          <c:smooth val="0"/>
          <c:extLst>
            <c:ext xmlns:c16="http://schemas.microsoft.com/office/drawing/2014/chart" uri="{C3380CC4-5D6E-409C-BE32-E72D297353CC}">
              <c16:uniqueId val="{00000001-0658-46B4-85B4-0F725158D5F1}"/>
            </c:ext>
          </c:extLst>
        </c:ser>
        <c:dLbls>
          <c:showLegendKey val="0"/>
          <c:showVal val="0"/>
          <c:showCatName val="0"/>
          <c:showSerName val="0"/>
          <c:showPercent val="0"/>
          <c:showBubbleSize val="0"/>
        </c:dLbls>
        <c:marker val="1"/>
        <c:smooth val="0"/>
        <c:axId val="98948992"/>
        <c:axId val="98955264"/>
      </c:lineChart>
      <c:dateAx>
        <c:axId val="98948992"/>
        <c:scaling>
          <c:orientation val="minMax"/>
        </c:scaling>
        <c:delete val="1"/>
        <c:axPos val="b"/>
        <c:numFmt formatCode="ge" sourceLinked="1"/>
        <c:majorTickMark val="none"/>
        <c:minorTickMark val="none"/>
        <c:tickLblPos val="none"/>
        <c:crossAx val="98955264"/>
        <c:crosses val="autoZero"/>
        <c:auto val="1"/>
        <c:lblOffset val="100"/>
        <c:baseTimeUnit val="years"/>
      </c:dateAx>
      <c:valAx>
        <c:axId val="9895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80.56</c:v>
                </c:pt>
                <c:pt idx="1">
                  <c:v>58.98</c:v>
                </c:pt>
                <c:pt idx="2">
                  <c:v>55.87</c:v>
                </c:pt>
                <c:pt idx="3">
                  <c:v>51.16</c:v>
                </c:pt>
                <c:pt idx="4">
                  <c:v>47.09</c:v>
                </c:pt>
              </c:numCache>
            </c:numRef>
          </c:val>
          <c:extLst>
            <c:ext xmlns:c16="http://schemas.microsoft.com/office/drawing/2014/chart" uri="{C3380CC4-5D6E-409C-BE32-E72D297353CC}">
              <c16:uniqueId val="{00000000-1A29-4761-8F54-4A06095A4CA7}"/>
            </c:ext>
          </c:extLst>
        </c:ser>
        <c:dLbls>
          <c:showLegendKey val="0"/>
          <c:showVal val="0"/>
          <c:showCatName val="0"/>
          <c:showSerName val="0"/>
          <c:showPercent val="0"/>
          <c:showBubbleSize val="0"/>
        </c:dLbls>
        <c:gapWidth val="150"/>
        <c:axId val="98994432"/>
        <c:axId val="989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488.5</c:v>
                </c:pt>
                <c:pt idx="2">
                  <c:v>485.75</c:v>
                </c:pt>
                <c:pt idx="3">
                  <c:v>516.34</c:v>
                </c:pt>
                <c:pt idx="4">
                  <c:v>496.56</c:v>
                </c:pt>
              </c:numCache>
            </c:numRef>
          </c:val>
          <c:smooth val="0"/>
          <c:extLst>
            <c:ext xmlns:c16="http://schemas.microsoft.com/office/drawing/2014/chart" uri="{C3380CC4-5D6E-409C-BE32-E72D297353CC}">
              <c16:uniqueId val="{00000001-1A29-4761-8F54-4A06095A4CA7}"/>
            </c:ext>
          </c:extLst>
        </c:ser>
        <c:dLbls>
          <c:showLegendKey val="0"/>
          <c:showVal val="0"/>
          <c:showCatName val="0"/>
          <c:showSerName val="0"/>
          <c:showPercent val="0"/>
          <c:showBubbleSize val="0"/>
        </c:dLbls>
        <c:marker val="1"/>
        <c:smooth val="0"/>
        <c:axId val="98994432"/>
        <c:axId val="98996608"/>
      </c:lineChart>
      <c:dateAx>
        <c:axId val="98994432"/>
        <c:scaling>
          <c:orientation val="minMax"/>
        </c:scaling>
        <c:delete val="1"/>
        <c:axPos val="b"/>
        <c:numFmt formatCode="ge" sourceLinked="1"/>
        <c:majorTickMark val="none"/>
        <c:minorTickMark val="none"/>
        <c:tickLblPos val="none"/>
        <c:crossAx val="98996608"/>
        <c:crosses val="autoZero"/>
        <c:auto val="1"/>
        <c:lblOffset val="100"/>
        <c:baseTimeUnit val="years"/>
      </c:dateAx>
      <c:valAx>
        <c:axId val="9899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145.01</c:v>
                </c:pt>
                <c:pt idx="1">
                  <c:v>135.19</c:v>
                </c:pt>
                <c:pt idx="2">
                  <c:v>134.13</c:v>
                </c:pt>
                <c:pt idx="3">
                  <c:v>114.44</c:v>
                </c:pt>
                <c:pt idx="4">
                  <c:v>112.08</c:v>
                </c:pt>
              </c:numCache>
            </c:numRef>
          </c:val>
          <c:extLst>
            <c:ext xmlns:c16="http://schemas.microsoft.com/office/drawing/2014/chart" uri="{C3380CC4-5D6E-409C-BE32-E72D297353CC}">
              <c16:uniqueId val="{00000000-826C-4AC7-9FF7-2561BB962102}"/>
            </c:ext>
          </c:extLst>
        </c:ser>
        <c:dLbls>
          <c:showLegendKey val="0"/>
          <c:showVal val="0"/>
          <c:showCatName val="0"/>
          <c:showSerName val="0"/>
          <c:showPercent val="0"/>
          <c:showBubbleSize val="0"/>
        </c:dLbls>
        <c:gapWidth val="150"/>
        <c:axId val="100141312"/>
        <c:axId val="10014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82.42</c:v>
                </c:pt>
                <c:pt idx="2">
                  <c:v>83.59</c:v>
                </c:pt>
                <c:pt idx="3">
                  <c:v>83.27</c:v>
                </c:pt>
                <c:pt idx="4">
                  <c:v>84.9</c:v>
                </c:pt>
              </c:numCache>
            </c:numRef>
          </c:val>
          <c:smooth val="0"/>
          <c:extLst>
            <c:ext xmlns:c16="http://schemas.microsoft.com/office/drawing/2014/chart" uri="{C3380CC4-5D6E-409C-BE32-E72D297353CC}">
              <c16:uniqueId val="{00000001-826C-4AC7-9FF7-2561BB962102}"/>
            </c:ext>
          </c:extLst>
        </c:ser>
        <c:dLbls>
          <c:showLegendKey val="0"/>
          <c:showVal val="0"/>
          <c:showCatName val="0"/>
          <c:showSerName val="0"/>
          <c:showPercent val="0"/>
          <c:showBubbleSize val="0"/>
        </c:dLbls>
        <c:marker val="1"/>
        <c:smooth val="0"/>
        <c:axId val="100141312"/>
        <c:axId val="100147584"/>
      </c:lineChart>
      <c:dateAx>
        <c:axId val="100141312"/>
        <c:scaling>
          <c:orientation val="minMax"/>
        </c:scaling>
        <c:delete val="1"/>
        <c:axPos val="b"/>
        <c:numFmt formatCode="ge" sourceLinked="1"/>
        <c:majorTickMark val="none"/>
        <c:minorTickMark val="none"/>
        <c:tickLblPos val="none"/>
        <c:crossAx val="100147584"/>
        <c:crosses val="autoZero"/>
        <c:auto val="1"/>
        <c:lblOffset val="100"/>
        <c:baseTimeUnit val="years"/>
      </c:dateAx>
      <c:valAx>
        <c:axId val="100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128.43</c:v>
                </c:pt>
                <c:pt idx="1">
                  <c:v>137.91999999999999</c:v>
                </c:pt>
                <c:pt idx="2">
                  <c:v>138.4</c:v>
                </c:pt>
                <c:pt idx="3">
                  <c:v>162.41999999999999</c:v>
                </c:pt>
                <c:pt idx="4">
                  <c:v>166.56</c:v>
                </c:pt>
              </c:numCache>
            </c:numRef>
          </c:val>
          <c:extLst>
            <c:ext xmlns:c16="http://schemas.microsoft.com/office/drawing/2014/chart" uri="{C3380CC4-5D6E-409C-BE32-E72D297353CC}">
              <c16:uniqueId val="{00000000-2FD6-4E77-90C6-60DC3184F9EA}"/>
            </c:ext>
          </c:extLst>
        </c:ser>
        <c:dLbls>
          <c:showLegendKey val="0"/>
          <c:showVal val="0"/>
          <c:showCatName val="0"/>
          <c:showSerName val="0"/>
          <c:showPercent val="0"/>
          <c:showBubbleSize val="0"/>
        </c:dLbls>
        <c:gapWidth val="150"/>
        <c:axId val="100182656"/>
        <c:axId val="1001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226.99</c:v>
                </c:pt>
                <c:pt idx="2">
                  <c:v>230.22</c:v>
                </c:pt>
                <c:pt idx="3">
                  <c:v>228.81</c:v>
                </c:pt>
                <c:pt idx="4">
                  <c:v>231.9</c:v>
                </c:pt>
              </c:numCache>
            </c:numRef>
          </c:val>
          <c:smooth val="0"/>
          <c:extLst>
            <c:ext xmlns:c16="http://schemas.microsoft.com/office/drawing/2014/chart" uri="{C3380CC4-5D6E-409C-BE32-E72D297353CC}">
              <c16:uniqueId val="{00000001-2FD6-4E77-90C6-60DC3184F9EA}"/>
            </c:ext>
          </c:extLst>
        </c:ser>
        <c:dLbls>
          <c:showLegendKey val="0"/>
          <c:showVal val="0"/>
          <c:showCatName val="0"/>
          <c:showSerName val="0"/>
          <c:showPercent val="0"/>
          <c:showBubbleSize val="0"/>
        </c:dLbls>
        <c:marker val="1"/>
        <c:smooth val="0"/>
        <c:axId val="100182656"/>
        <c:axId val="100188928"/>
      </c:lineChart>
      <c:dateAx>
        <c:axId val="100182656"/>
        <c:scaling>
          <c:orientation val="minMax"/>
        </c:scaling>
        <c:delete val="1"/>
        <c:axPos val="b"/>
        <c:numFmt formatCode="ge" sourceLinked="1"/>
        <c:majorTickMark val="none"/>
        <c:minorTickMark val="none"/>
        <c:tickLblPos val="none"/>
        <c:crossAx val="100188928"/>
        <c:crosses val="autoZero"/>
        <c:auto val="1"/>
        <c:lblOffset val="100"/>
        <c:baseTimeUnit val="years"/>
      </c:dateAx>
      <c:valAx>
        <c:axId val="1001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6" zoomScaleNormal="5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中川村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4932</v>
      </c>
      <c r="AM8" s="60"/>
      <c r="AN8" s="60"/>
      <c r="AO8" s="60"/>
      <c r="AP8" s="60"/>
      <c r="AQ8" s="60"/>
      <c r="AR8" s="60"/>
      <c r="AS8" s="60"/>
      <c r="AT8" s="51">
        <f>データ!$S$6</f>
        <v>77.05</v>
      </c>
      <c r="AU8" s="52"/>
      <c r="AV8" s="52"/>
      <c r="AW8" s="52"/>
      <c r="AX8" s="52"/>
      <c r="AY8" s="52"/>
      <c r="AZ8" s="52"/>
      <c r="BA8" s="52"/>
      <c r="BB8" s="53">
        <f>データ!$T$6</f>
        <v>64.010000000000005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96.89</v>
      </c>
      <c r="J10" s="52"/>
      <c r="K10" s="52"/>
      <c r="L10" s="52"/>
      <c r="M10" s="52"/>
      <c r="N10" s="52"/>
      <c r="O10" s="63"/>
      <c r="P10" s="53">
        <f>データ!$P$6</f>
        <v>98.59</v>
      </c>
      <c r="Q10" s="53"/>
      <c r="R10" s="53"/>
      <c r="S10" s="53"/>
      <c r="T10" s="53"/>
      <c r="U10" s="53"/>
      <c r="V10" s="53"/>
      <c r="W10" s="60">
        <f>データ!$Q$6</f>
        <v>3499</v>
      </c>
      <c r="X10" s="60"/>
      <c r="Y10" s="60"/>
      <c r="Z10" s="60"/>
      <c r="AA10" s="60"/>
      <c r="AB10" s="60"/>
      <c r="AC10" s="60"/>
      <c r="AD10" s="2"/>
      <c r="AE10" s="2"/>
      <c r="AF10" s="2"/>
      <c r="AG10" s="2"/>
      <c r="AH10" s="4"/>
      <c r="AI10" s="4"/>
      <c r="AJ10" s="4"/>
      <c r="AK10" s="4"/>
      <c r="AL10" s="60">
        <f>データ!$U$6</f>
        <v>4841</v>
      </c>
      <c r="AM10" s="60"/>
      <c r="AN10" s="60"/>
      <c r="AO10" s="60"/>
      <c r="AP10" s="60"/>
      <c r="AQ10" s="60"/>
      <c r="AR10" s="60"/>
      <c r="AS10" s="60"/>
      <c r="AT10" s="51">
        <f>データ!$V$6</f>
        <v>26.37</v>
      </c>
      <c r="AU10" s="52"/>
      <c r="AV10" s="52"/>
      <c r="AW10" s="52"/>
      <c r="AX10" s="52"/>
      <c r="AY10" s="52"/>
      <c r="AZ10" s="52"/>
      <c r="BA10" s="52"/>
      <c r="BB10" s="53">
        <f>データ!$W$6</f>
        <v>183.58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1uXVyfZhZemi3ASAWR5JCNiHFX2jI4jHO+WC+PvCQYXX9XjvHc7TlgVON6E7QwXOMAzYoY4S+TignGRy4gvlA==" saltValue="kWsLVmvqNoT9wLFmEm1m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203866</v>
      </c>
      <c r="D6" s="34">
        <f t="shared" si="3"/>
        <v>46</v>
      </c>
      <c r="E6" s="34">
        <f t="shared" si="3"/>
        <v>1</v>
      </c>
      <c r="F6" s="34">
        <f t="shared" si="3"/>
        <v>0</v>
      </c>
      <c r="G6" s="34">
        <f t="shared" si="3"/>
        <v>1</v>
      </c>
      <c r="H6" s="34" t="str">
        <f t="shared" si="3"/>
        <v>長野県　中川村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96.89</v>
      </c>
      <c r="P6" s="35">
        <f t="shared" si="3"/>
        <v>98.59</v>
      </c>
      <c r="Q6" s="35">
        <f t="shared" si="3"/>
        <v>3499</v>
      </c>
      <c r="R6" s="35">
        <f t="shared" si="3"/>
        <v>4932</v>
      </c>
      <c r="S6" s="35">
        <f t="shared" si="3"/>
        <v>77.05</v>
      </c>
      <c r="T6" s="35">
        <f t="shared" si="3"/>
        <v>64.010000000000005</v>
      </c>
      <c r="U6" s="35">
        <f t="shared" si="3"/>
        <v>4841</v>
      </c>
      <c r="V6" s="35">
        <f t="shared" si="3"/>
        <v>26.37</v>
      </c>
      <c r="W6" s="35">
        <f t="shared" si="3"/>
        <v>183.58</v>
      </c>
      <c r="X6" s="36">
        <f>IF(X7="",NA(),X7)</f>
        <v>132.87</v>
      </c>
      <c r="Y6" s="36">
        <f t="shared" ref="Y6:AG6" si="4">IF(Y7="",NA(),Y7)</f>
        <v>126.22</v>
      </c>
      <c r="Z6" s="36">
        <f t="shared" si="4"/>
        <v>131.15</v>
      </c>
      <c r="AA6" s="36">
        <f t="shared" si="4"/>
        <v>115.33</v>
      </c>
      <c r="AB6" s="36">
        <f t="shared" si="4"/>
        <v>114.77</v>
      </c>
      <c r="AC6" s="36">
        <f t="shared" si="4"/>
        <v>107.2</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26.85</v>
      </c>
      <c r="AP6" s="36">
        <f t="shared" si="5"/>
        <v>27.19</v>
      </c>
      <c r="AQ6" s="36">
        <f t="shared" si="5"/>
        <v>27.52</v>
      </c>
      <c r="AR6" s="36">
        <f t="shared" si="5"/>
        <v>30.84</v>
      </c>
      <c r="AS6" s="35" t="str">
        <f>IF(AS7="","",IF(AS7="-","【-】","【"&amp;SUBSTITUTE(TEXT(AS7,"#,##0.00"),"-","△")&amp;"】"))</f>
        <v>【1.05】</v>
      </c>
      <c r="AT6" s="36">
        <f>IF(AT7="",NA(),AT7)</f>
        <v>7879.51</v>
      </c>
      <c r="AU6" s="36">
        <f t="shared" ref="AU6:BC6" si="6">IF(AU7="",NA(),AU7)</f>
        <v>841.7</v>
      </c>
      <c r="AV6" s="36">
        <f t="shared" si="6"/>
        <v>933.54</v>
      </c>
      <c r="AW6" s="36">
        <f t="shared" si="6"/>
        <v>2136.98</v>
      </c>
      <c r="AX6" s="36">
        <f t="shared" si="6"/>
        <v>4551.2299999999996</v>
      </c>
      <c r="AY6" s="36">
        <f t="shared" si="6"/>
        <v>434.72</v>
      </c>
      <c r="AZ6" s="36">
        <f t="shared" si="6"/>
        <v>527.82000000000005</v>
      </c>
      <c r="BA6" s="36">
        <f t="shared" si="6"/>
        <v>477.44</v>
      </c>
      <c r="BB6" s="36">
        <f t="shared" si="6"/>
        <v>445.85</v>
      </c>
      <c r="BC6" s="36">
        <f t="shared" si="6"/>
        <v>450.54</v>
      </c>
      <c r="BD6" s="35" t="str">
        <f>IF(BD7="","",IF(BD7="-","【-】","【"&amp;SUBSTITUTE(TEXT(BD7,"#,##0.00"),"-","△")&amp;"】"))</f>
        <v>【261.93】</v>
      </c>
      <c r="BE6" s="36">
        <f>IF(BE7="",NA(),BE7)</f>
        <v>80.56</v>
      </c>
      <c r="BF6" s="36">
        <f t="shared" ref="BF6:BN6" si="7">IF(BF7="",NA(),BF7)</f>
        <v>58.98</v>
      </c>
      <c r="BG6" s="36">
        <f t="shared" si="7"/>
        <v>55.87</v>
      </c>
      <c r="BH6" s="36">
        <f t="shared" si="7"/>
        <v>51.16</v>
      </c>
      <c r="BI6" s="36">
        <f t="shared" si="7"/>
        <v>47.09</v>
      </c>
      <c r="BJ6" s="36">
        <f t="shared" si="7"/>
        <v>495.76</v>
      </c>
      <c r="BK6" s="36">
        <f t="shared" si="7"/>
        <v>488.5</v>
      </c>
      <c r="BL6" s="36">
        <f t="shared" si="7"/>
        <v>485.75</v>
      </c>
      <c r="BM6" s="36">
        <f t="shared" si="7"/>
        <v>516.34</v>
      </c>
      <c r="BN6" s="36">
        <f t="shared" si="7"/>
        <v>496.56</v>
      </c>
      <c r="BO6" s="35" t="str">
        <f>IF(BO7="","",IF(BO7="-","【-】","【"&amp;SUBSTITUTE(TEXT(BO7,"#,##0.00"),"-","△")&amp;"】"))</f>
        <v>【270.46】</v>
      </c>
      <c r="BP6" s="36">
        <f>IF(BP7="",NA(),BP7)</f>
        <v>145.01</v>
      </c>
      <c r="BQ6" s="36">
        <f t="shared" ref="BQ6:BY6" si="8">IF(BQ7="",NA(),BQ7)</f>
        <v>135.19</v>
      </c>
      <c r="BR6" s="36">
        <f t="shared" si="8"/>
        <v>134.13</v>
      </c>
      <c r="BS6" s="36">
        <f t="shared" si="8"/>
        <v>114.44</v>
      </c>
      <c r="BT6" s="36">
        <f t="shared" si="8"/>
        <v>112.08</v>
      </c>
      <c r="BU6" s="36">
        <f t="shared" si="8"/>
        <v>93.66</v>
      </c>
      <c r="BV6" s="36">
        <f t="shared" si="8"/>
        <v>82.42</v>
      </c>
      <c r="BW6" s="36">
        <f t="shared" si="8"/>
        <v>83.59</v>
      </c>
      <c r="BX6" s="36">
        <f t="shared" si="8"/>
        <v>83.27</v>
      </c>
      <c r="BY6" s="36">
        <f t="shared" si="8"/>
        <v>84.9</v>
      </c>
      <c r="BZ6" s="35" t="str">
        <f>IF(BZ7="","",IF(BZ7="-","【-】","【"&amp;SUBSTITUTE(TEXT(BZ7,"#,##0.00"),"-","△")&amp;"】"))</f>
        <v>【103.91】</v>
      </c>
      <c r="CA6" s="36">
        <f>IF(CA7="",NA(),CA7)</f>
        <v>128.43</v>
      </c>
      <c r="CB6" s="36">
        <f t="shared" ref="CB6:CJ6" si="9">IF(CB7="",NA(),CB7)</f>
        <v>137.91999999999999</v>
      </c>
      <c r="CC6" s="36">
        <f t="shared" si="9"/>
        <v>138.4</v>
      </c>
      <c r="CD6" s="36">
        <f t="shared" si="9"/>
        <v>162.41999999999999</v>
      </c>
      <c r="CE6" s="36">
        <f t="shared" si="9"/>
        <v>166.56</v>
      </c>
      <c r="CF6" s="36">
        <f t="shared" si="9"/>
        <v>208.21</v>
      </c>
      <c r="CG6" s="36">
        <f t="shared" si="9"/>
        <v>226.99</v>
      </c>
      <c r="CH6" s="36">
        <f t="shared" si="9"/>
        <v>230.22</v>
      </c>
      <c r="CI6" s="36">
        <f t="shared" si="9"/>
        <v>228.81</v>
      </c>
      <c r="CJ6" s="36">
        <f t="shared" si="9"/>
        <v>231.9</v>
      </c>
      <c r="CK6" s="35" t="str">
        <f>IF(CK7="","",IF(CK7="-","【-】","【"&amp;SUBSTITUTE(TEXT(CK7,"#,##0.00"),"-","△")&amp;"】"))</f>
        <v>【167.11】</v>
      </c>
      <c r="CL6" s="36">
        <f>IF(CL7="",NA(),CL7)</f>
        <v>70.06</v>
      </c>
      <c r="CM6" s="36">
        <f t="shared" ref="CM6:CU6" si="10">IF(CM7="",NA(),CM7)</f>
        <v>70.92</v>
      </c>
      <c r="CN6" s="36">
        <f t="shared" si="10"/>
        <v>68.47</v>
      </c>
      <c r="CO6" s="36">
        <f t="shared" si="10"/>
        <v>69.989999999999995</v>
      </c>
      <c r="CP6" s="36">
        <f t="shared" si="10"/>
        <v>69.13</v>
      </c>
      <c r="CQ6" s="36">
        <f t="shared" si="10"/>
        <v>49.22</v>
      </c>
      <c r="CR6" s="36">
        <f t="shared" si="10"/>
        <v>39.909999999999997</v>
      </c>
      <c r="CS6" s="36">
        <f t="shared" si="10"/>
        <v>41.09</v>
      </c>
      <c r="CT6" s="36">
        <f t="shared" si="10"/>
        <v>38.979999999999997</v>
      </c>
      <c r="CU6" s="36">
        <f t="shared" si="10"/>
        <v>39.61</v>
      </c>
      <c r="CV6" s="35" t="str">
        <f>IF(CV7="","",IF(CV7="-","【-】","【"&amp;SUBSTITUTE(TEXT(CV7,"#,##0.00"),"-","△")&amp;"】"))</f>
        <v>【60.27】</v>
      </c>
      <c r="CW6" s="36">
        <f>IF(CW7="",NA(),CW7)</f>
        <v>72.73</v>
      </c>
      <c r="CX6" s="36">
        <f t="shared" ref="CX6:DF6" si="11">IF(CX7="",NA(),CX7)</f>
        <v>70.64</v>
      </c>
      <c r="CY6" s="36">
        <f t="shared" si="11"/>
        <v>73.36</v>
      </c>
      <c r="CZ6" s="36">
        <f t="shared" si="11"/>
        <v>73.47</v>
      </c>
      <c r="DA6" s="36">
        <f t="shared" si="11"/>
        <v>75.099999999999994</v>
      </c>
      <c r="DB6" s="36">
        <f t="shared" si="11"/>
        <v>79.48</v>
      </c>
      <c r="DC6" s="36">
        <f t="shared" si="11"/>
        <v>75.62</v>
      </c>
      <c r="DD6" s="36">
        <f t="shared" si="11"/>
        <v>75.91</v>
      </c>
      <c r="DE6" s="36">
        <f t="shared" si="11"/>
        <v>75.010000000000005</v>
      </c>
      <c r="DF6" s="36">
        <f t="shared" si="11"/>
        <v>72.959999999999994</v>
      </c>
      <c r="DG6" s="35" t="str">
        <f>IF(DG7="","",IF(DG7="-","【-】","【"&amp;SUBSTITUTE(TEXT(DG7,"#,##0.00"),"-","△")&amp;"】"))</f>
        <v>【89.92】</v>
      </c>
      <c r="DH6" s="36">
        <f>IF(DH7="",NA(),DH7)</f>
        <v>36.89</v>
      </c>
      <c r="DI6" s="36">
        <f t="shared" ref="DI6:DQ6" si="12">IF(DI7="",NA(),DI7)</f>
        <v>39.08</v>
      </c>
      <c r="DJ6" s="36">
        <f t="shared" si="12"/>
        <v>40.44</v>
      </c>
      <c r="DK6" s="36">
        <f t="shared" si="12"/>
        <v>42.25</v>
      </c>
      <c r="DL6" s="36">
        <f t="shared" si="12"/>
        <v>43.73</v>
      </c>
      <c r="DM6" s="36">
        <f t="shared" si="12"/>
        <v>46.12</v>
      </c>
      <c r="DN6" s="36">
        <f t="shared" si="12"/>
        <v>51.44</v>
      </c>
      <c r="DO6" s="36">
        <f t="shared" si="12"/>
        <v>52.4</v>
      </c>
      <c r="DP6" s="36">
        <f t="shared" si="12"/>
        <v>51.89</v>
      </c>
      <c r="DQ6" s="36">
        <f t="shared" si="12"/>
        <v>54.09</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11.68</v>
      </c>
      <c r="DZ6" s="36">
        <f t="shared" si="13"/>
        <v>14.01</v>
      </c>
      <c r="EA6" s="36">
        <f t="shared" si="13"/>
        <v>14.74</v>
      </c>
      <c r="EB6" s="36">
        <f t="shared" si="13"/>
        <v>18.68</v>
      </c>
      <c r="EC6" s="35" t="str">
        <f>IF(EC7="","",IF(EC7="-","【-】","【"&amp;SUBSTITUTE(TEXT(EC7,"#,##0.00"),"-","△")&amp;"】"))</f>
        <v>【17.80】</v>
      </c>
      <c r="ED6" s="36">
        <f>IF(ED7="",NA(),ED7)</f>
        <v>0.45</v>
      </c>
      <c r="EE6" s="36">
        <f t="shared" ref="EE6:EM6" si="14">IF(EE7="",NA(),EE7)</f>
        <v>7.0000000000000007E-2</v>
      </c>
      <c r="EF6" s="36">
        <f t="shared" si="14"/>
        <v>0.46</v>
      </c>
      <c r="EG6" s="36">
        <f t="shared" si="14"/>
        <v>0.64</v>
      </c>
      <c r="EH6" s="36">
        <f t="shared" si="14"/>
        <v>1.19</v>
      </c>
      <c r="EI6" s="36">
        <f t="shared" si="14"/>
        <v>0.56000000000000005</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203866</v>
      </c>
      <c r="D7" s="38">
        <v>46</v>
      </c>
      <c r="E7" s="38">
        <v>1</v>
      </c>
      <c r="F7" s="38">
        <v>0</v>
      </c>
      <c r="G7" s="38">
        <v>1</v>
      </c>
      <c r="H7" s="38" t="s">
        <v>93</v>
      </c>
      <c r="I7" s="38" t="s">
        <v>94</v>
      </c>
      <c r="J7" s="38" t="s">
        <v>95</v>
      </c>
      <c r="K7" s="38" t="s">
        <v>96</v>
      </c>
      <c r="L7" s="38" t="s">
        <v>97</v>
      </c>
      <c r="M7" s="38" t="s">
        <v>98</v>
      </c>
      <c r="N7" s="39" t="s">
        <v>99</v>
      </c>
      <c r="O7" s="39">
        <v>96.89</v>
      </c>
      <c r="P7" s="39">
        <v>98.59</v>
      </c>
      <c r="Q7" s="39">
        <v>3499</v>
      </c>
      <c r="R7" s="39">
        <v>4932</v>
      </c>
      <c r="S7" s="39">
        <v>77.05</v>
      </c>
      <c r="T7" s="39">
        <v>64.010000000000005</v>
      </c>
      <c r="U7" s="39">
        <v>4841</v>
      </c>
      <c r="V7" s="39">
        <v>26.37</v>
      </c>
      <c r="W7" s="39">
        <v>183.58</v>
      </c>
      <c r="X7" s="39">
        <v>132.87</v>
      </c>
      <c r="Y7" s="39">
        <v>126.22</v>
      </c>
      <c r="Z7" s="39">
        <v>131.15</v>
      </c>
      <c r="AA7" s="39">
        <v>115.33</v>
      </c>
      <c r="AB7" s="39">
        <v>114.77</v>
      </c>
      <c r="AC7" s="39">
        <v>107.2</v>
      </c>
      <c r="AD7" s="39">
        <v>108.35</v>
      </c>
      <c r="AE7" s="39">
        <v>114.74</v>
      </c>
      <c r="AF7" s="39">
        <v>104.85</v>
      </c>
      <c r="AG7" s="39">
        <v>107.64</v>
      </c>
      <c r="AH7" s="39">
        <v>112.83</v>
      </c>
      <c r="AI7" s="39">
        <v>0</v>
      </c>
      <c r="AJ7" s="39">
        <v>0</v>
      </c>
      <c r="AK7" s="39">
        <v>0</v>
      </c>
      <c r="AL7" s="39">
        <v>0</v>
      </c>
      <c r="AM7" s="39">
        <v>0</v>
      </c>
      <c r="AN7" s="39">
        <v>13.46</v>
      </c>
      <c r="AO7" s="39">
        <v>26.85</v>
      </c>
      <c r="AP7" s="39">
        <v>27.19</v>
      </c>
      <c r="AQ7" s="39">
        <v>27.52</v>
      </c>
      <c r="AR7" s="39">
        <v>30.84</v>
      </c>
      <c r="AS7" s="39">
        <v>1.05</v>
      </c>
      <c r="AT7" s="39">
        <v>7879.51</v>
      </c>
      <c r="AU7" s="39">
        <v>841.7</v>
      </c>
      <c r="AV7" s="39">
        <v>933.54</v>
      </c>
      <c r="AW7" s="39">
        <v>2136.98</v>
      </c>
      <c r="AX7" s="39">
        <v>4551.2299999999996</v>
      </c>
      <c r="AY7" s="39">
        <v>434.72</v>
      </c>
      <c r="AZ7" s="39">
        <v>527.82000000000005</v>
      </c>
      <c r="BA7" s="39">
        <v>477.44</v>
      </c>
      <c r="BB7" s="39">
        <v>445.85</v>
      </c>
      <c r="BC7" s="39">
        <v>450.54</v>
      </c>
      <c r="BD7" s="39">
        <v>261.93</v>
      </c>
      <c r="BE7" s="39">
        <v>80.56</v>
      </c>
      <c r="BF7" s="39">
        <v>58.98</v>
      </c>
      <c r="BG7" s="39">
        <v>55.87</v>
      </c>
      <c r="BH7" s="39">
        <v>51.16</v>
      </c>
      <c r="BI7" s="39">
        <v>47.09</v>
      </c>
      <c r="BJ7" s="39">
        <v>495.76</v>
      </c>
      <c r="BK7" s="39">
        <v>488.5</v>
      </c>
      <c r="BL7" s="39">
        <v>485.75</v>
      </c>
      <c r="BM7" s="39">
        <v>516.34</v>
      </c>
      <c r="BN7" s="39">
        <v>496.56</v>
      </c>
      <c r="BO7" s="39">
        <v>270.45999999999998</v>
      </c>
      <c r="BP7" s="39">
        <v>145.01</v>
      </c>
      <c r="BQ7" s="39">
        <v>135.19</v>
      </c>
      <c r="BR7" s="39">
        <v>134.13</v>
      </c>
      <c r="BS7" s="39">
        <v>114.44</v>
      </c>
      <c r="BT7" s="39">
        <v>112.08</v>
      </c>
      <c r="BU7" s="39">
        <v>93.66</v>
      </c>
      <c r="BV7" s="39">
        <v>82.42</v>
      </c>
      <c r="BW7" s="39">
        <v>83.59</v>
      </c>
      <c r="BX7" s="39">
        <v>83.27</v>
      </c>
      <c r="BY7" s="39">
        <v>84.9</v>
      </c>
      <c r="BZ7" s="39">
        <v>103.91</v>
      </c>
      <c r="CA7" s="39">
        <v>128.43</v>
      </c>
      <c r="CB7" s="39">
        <v>137.91999999999999</v>
      </c>
      <c r="CC7" s="39">
        <v>138.4</v>
      </c>
      <c r="CD7" s="39">
        <v>162.41999999999999</v>
      </c>
      <c r="CE7" s="39">
        <v>166.56</v>
      </c>
      <c r="CF7" s="39">
        <v>208.21</v>
      </c>
      <c r="CG7" s="39">
        <v>226.99</v>
      </c>
      <c r="CH7" s="39">
        <v>230.22</v>
      </c>
      <c r="CI7" s="39">
        <v>228.81</v>
      </c>
      <c r="CJ7" s="39">
        <v>231.9</v>
      </c>
      <c r="CK7" s="39">
        <v>167.11</v>
      </c>
      <c r="CL7" s="39">
        <v>70.06</v>
      </c>
      <c r="CM7" s="39">
        <v>70.92</v>
      </c>
      <c r="CN7" s="39">
        <v>68.47</v>
      </c>
      <c r="CO7" s="39">
        <v>69.989999999999995</v>
      </c>
      <c r="CP7" s="39">
        <v>69.13</v>
      </c>
      <c r="CQ7" s="39">
        <v>49.22</v>
      </c>
      <c r="CR7" s="39">
        <v>39.909999999999997</v>
      </c>
      <c r="CS7" s="39">
        <v>41.09</v>
      </c>
      <c r="CT7" s="39">
        <v>38.979999999999997</v>
      </c>
      <c r="CU7" s="39">
        <v>39.61</v>
      </c>
      <c r="CV7" s="39">
        <v>60.27</v>
      </c>
      <c r="CW7" s="39">
        <v>72.73</v>
      </c>
      <c r="CX7" s="39">
        <v>70.64</v>
      </c>
      <c r="CY7" s="39">
        <v>73.36</v>
      </c>
      <c r="CZ7" s="39">
        <v>73.47</v>
      </c>
      <c r="DA7" s="39">
        <v>75.099999999999994</v>
      </c>
      <c r="DB7" s="39">
        <v>79.48</v>
      </c>
      <c r="DC7" s="39">
        <v>75.62</v>
      </c>
      <c r="DD7" s="39">
        <v>75.91</v>
      </c>
      <c r="DE7" s="39">
        <v>75.010000000000005</v>
      </c>
      <c r="DF7" s="39">
        <v>72.959999999999994</v>
      </c>
      <c r="DG7" s="39">
        <v>89.92</v>
      </c>
      <c r="DH7" s="39">
        <v>36.89</v>
      </c>
      <c r="DI7" s="39">
        <v>39.08</v>
      </c>
      <c r="DJ7" s="39">
        <v>40.44</v>
      </c>
      <c r="DK7" s="39">
        <v>42.25</v>
      </c>
      <c r="DL7" s="39">
        <v>43.73</v>
      </c>
      <c r="DM7" s="39">
        <v>46.12</v>
      </c>
      <c r="DN7" s="39">
        <v>51.44</v>
      </c>
      <c r="DO7" s="39">
        <v>52.4</v>
      </c>
      <c r="DP7" s="39">
        <v>51.89</v>
      </c>
      <c r="DQ7" s="39">
        <v>54.09</v>
      </c>
      <c r="DR7" s="39">
        <v>48.85</v>
      </c>
      <c r="DS7" s="39">
        <v>0</v>
      </c>
      <c r="DT7" s="39">
        <v>0</v>
      </c>
      <c r="DU7" s="39">
        <v>0</v>
      </c>
      <c r="DV7" s="39">
        <v>0</v>
      </c>
      <c r="DW7" s="39">
        <v>0</v>
      </c>
      <c r="DX7" s="39">
        <v>9.86</v>
      </c>
      <c r="DY7" s="39">
        <v>11.68</v>
      </c>
      <c r="DZ7" s="39">
        <v>14.01</v>
      </c>
      <c r="EA7" s="39">
        <v>14.74</v>
      </c>
      <c r="EB7" s="39">
        <v>18.68</v>
      </c>
      <c r="EC7" s="39">
        <v>17.8</v>
      </c>
      <c r="ED7" s="39">
        <v>0.45</v>
      </c>
      <c r="EE7" s="39">
        <v>7.0000000000000007E-2</v>
      </c>
      <c r="EF7" s="39">
        <v>0.46</v>
      </c>
      <c r="EG7" s="39">
        <v>0.64</v>
      </c>
      <c r="EH7" s="39">
        <v>1.19</v>
      </c>
      <c r="EI7" s="39">
        <v>0.56000000000000005</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2019-12-05T04:16:13Z</dcterms:created>
  <dcterms:modified xsi:type="dcterms:W3CDTF">2020-03-02T04:06:40Z</dcterms:modified>
</cp:coreProperties>
</file>