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40 飯島町\"/>
    </mc:Choice>
  </mc:AlternateContent>
  <workbookProtection workbookAlgorithmName="SHA-512" workbookHashValue="IUayjcJqjFj4FI+0UiwIx8VKCv9F1ZUMUxVLyMsUcl5uOZJRcoN1JxVsyHKf/ZJ/OqcNiCgNi9JZzj1vtcUELQ==" workbookSaltValue="vSroDxfPSNYnzSA9B/L+K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<sst xmlns="http://schemas.openxmlformats.org/spreadsheetml/2006/main" count="228" uniqueCount="113">
  <si>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</si>
  <si>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</si>
  <si>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</si>
  <si>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</si>
  <si>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</si>
  <si>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</si>
  <si>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</si>
  <si>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</si>
  <si>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</si>
  <si>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</si>
  <si>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</si>
  <si>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</si>
  <si>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</si>
  <si>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</si>
  <si>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</si>
  <si>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</si>
  <si>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</si>
  <si>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</si>
  <si>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</si>
  <si>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</si>
  <si>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</si>
  <si>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</si>
  <si>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</si>
  <si>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</si>
  <si>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</si>
  <si>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</si>
  <si>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</si>
  <si>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</si>
  <si>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</si>
  <si>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</si>
  <si>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</si>
  <si>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</si>
  <si>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</si>
  <si>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</si>
  <si>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</si>
  <si>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</si>
  <si>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</si>
  <si>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</si>
  <si>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</si>
  <si>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</si>
  <si>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</si>
  <si>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</si>
  <si>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</si>
  <si>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</si>
  <si>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</si>
  <si>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</si>
  <si>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</si>
  <si>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</si>
  <si>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</si>
  <si>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</si>
  <si>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</si>
  <si>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</si>
  <si>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</si>
  <si>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</si>
  <si>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</si>
  <si>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</si>
  <si>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</si>
  <si>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</si>
  <si>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</si>
  <si>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</si>
  <si>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</si>
  <si>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</si>
  <si>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</si>
  <si>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</si>
  <si>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</si>
  <si>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</si>
  <si>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</si>
  <si>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</si>
  <si>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</si>
  <si>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</si>
  <si>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</si>
  <si>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</si>
  <si>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</si>
  <si>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</si>
  <si>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</si>
  <si>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</si>
  <si>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</si>
  <si>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</si>
  <si>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</si>
  <si>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</si>
  <si>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</si>
  <si>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</si>
  <si>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</si>
  <si>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</si>
  <si>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</si>
  <si>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</si>
  <si>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</si>
  <si>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</si>
  <si>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</si>
  <si>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</si>
  <si>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</si>
  <si>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</si>
  <si>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</si>
  <si>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</si>
  <si>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</si>
  <si>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</si>
  <si>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</si>
  <si>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</si>
  <si>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</si>
  <si>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</si>
  <si>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</si>
  <si>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</si>
  <si>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</si>
  <si>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</si>
  <si>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</si>
  <si>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</si>
  <si>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</si>
  <si>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</si>
  <si>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</si>
  <si>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</si>
  <si>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昨年度より微増となりましたが、依然として30％台であり、厳しい状況が続いています。企業債残高についても、微減となっているものの、現在ピークを迎えており、事業規模に対しての比率が非常に高くなっています。このため、使用料収入だけでは運営できず、一般会計からの繰入金に頼らざるを得ない状況となっています。
　経費回収率については昨年度より増となっていますが、使用料収入のみでは運営経費を賄えないため、汚水処理費の節減などの対策が必要です。
　汚水処理原価は、類似団体平均値に比べ高い値となっています。維持管理費の節減など対策が必要です。
　施設利用率は微減となり、汚水処理原価も高い数値であることから、公共下水道への統廃合を進めていきます。
　水洗化率は、高齢世帯を除くとほぼ概成しており、使用料収入の増加は難しいと思われます。このことからも、維持管理経費の節減のため、前述のとおり統廃合を進めたいと思います。</t>
    <rPh sb="15" eb="17">
      <t>ビゾウ</t>
    </rPh>
    <rPh sb="62" eb="64">
      <t>ビゲン</t>
    </rPh>
    <rPh sb="115" eb="118">
      <t>シヨウリョウ</t>
    </rPh>
    <rPh sb="118" eb="120">
      <t>シュウニュウ</t>
    </rPh>
    <rPh sb="124" eb="126">
      <t>ウンエイ</t>
    </rPh>
    <rPh sb="171" eb="174">
      <t>サクネンド</t>
    </rPh>
    <rPh sb="176" eb="177">
      <t>ゾウ</t>
    </rPh>
    <rPh sb="186" eb="189">
      <t>シヨウリョウ</t>
    </rPh>
    <rPh sb="189" eb="191">
      <t>シュウニュウ</t>
    </rPh>
    <rPh sb="195" eb="197">
      <t>ウンエイ</t>
    </rPh>
    <rPh sb="197" eb="199">
      <t>ケイヒ</t>
    </rPh>
    <rPh sb="200" eb="201">
      <t>マカナ</t>
    </rPh>
    <rPh sb="207" eb="209">
      <t>オスイ</t>
    </rPh>
    <rPh sb="209" eb="211">
      <t>ショリ</t>
    </rPh>
    <rPh sb="211" eb="212">
      <t>ヒ</t>
    </rPh>
    <rPh sb="213" eb="215">
      <t>セツゲン</t>
    </rPh>
    <rPh sb="218" eb="220">
      <t>タイサク</t>
    </rPh>
    <rPh sb="221" eb="223">
      <t>ヒツヨウ</t>
    </rPh>
    <rPh sb="283" eb="285">
      <t>ビゲン</t>
    </rPh>
    <phoneticPr fontId="4"/>
  </si>
  <si>
    <t>　最も古い管渠は、平成6年度に布設されたものであり、標準耐用年数が50年であるため、更新の予定は立てていません。しかし、近年大雨の際に不明水の流入が増加することから、管理コスト節減の観点より、早急な対策が必要であると考えています。
　処理施設については、標準耐用年数を超えた機器が増加しており、計画的に更新していく必要があります。最適整備構想の策定や、公共下水道への統廃合などを進めていく必要があると考えています。</t>
    <phoneticPr fontId="4"/>
  </si>
  <si>
    <t>　事業全体の運営と今後の見込みについては、昨年度と大きな変化はなく、一般会計からの繰入金依存が続き、独立採算は難しい状況です。今後、老朽化した施設や機器の更新が必要であり、財源の確保が課題です。しかし、水洗化率がほぼ概成していることや、少子高齢化による人口の自然減に伴い、大きな使用料収入の増加は見込むことができません。
　将来的に、公共下水道へ統廃合することによる経営改善を期待しています。まずは、令和2年度からの法適用により、経営の見える化を図ります。</t>
    <rPh sb="34" eb="36">
      <t>イッパン</t>
    </rPh>
    <rPh sb="36" eb="38">
      <t>カイケイ</t>
    </rPh>
    <rPh sb="41" eb="43">
      <t>クリイレ</t>
    </rPh>
    <rPh sb="43" eb="44">
      <t>キン</t>
    </rPh>
    <rPh sb="44" eb="46">
      <t>イソン</t>
    </rPh>
    <rPh sb="47" eb="48">
      <t>ツヅ</t>
    </rPh>
    <rPh sb="77" eb="79">
      <t>コウシン</t>
    </rPh>
    <rPh sb="80" eb="82">
      <t>ヒツヨウ</t>
    </rPh>
    <rPh sb="86" eb="87">
      <t>ザイ</t>
    </rPh>
    <rPh sb="92" eb="94">
      <t>カダイ</t>
    </rPh>
    <rPh sb="136" eb="137">
      <t>オオ</t>
    </rPh>
    <rPh sb="200" eb="201">
      <t>レイ</t>
    </rPh>
    <rPh sb="201" eb="20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</si>
</sst>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FB-4BBF-B001-6F030512C243}"/>
            </c:ext>
          </c:extLst>
        </c:ser>
        <c:dLbls>
          <c:showLegendKey val="0"/>
          <c:showVal val="0"/>
          <c:showCatName val="0"/>
          <c:showSerName val="0"/>
          <c:showPercent val="0"/>
          <c:showBubbleSize val="0"/>
        </c:dLbls>
        <c:gapWidth val="150"/>
        <c:axId val="85416192"/>
        <c:axId val="854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CFB-4BBF-B001-6F030512C243}"/>
            </c:ext>
          </c:extLst>
        </c:ser>
        <c:dLbls>
          <c:showLegendKey val="0"/>
          <c:showVal val="0"/>
          <c:showCatName val="0"/>
          <c:showSerName val="0"/>
          <c:showPercent val="0"/>
          <c:showBubbleSize val="0"/>
        </c:dLbls>
        <c:marker val="1"/>
        <c:smooth val="0"/>
        <c:axId val="85416192"/>
        <c:axId val="85446656"/>
      </c:lineChart>
      <c:dateAx>
        <c:axId val="85416192"/>
        <c:scaling>
          <c:orientation val="minMax"/>
        </c:scaling>
        <c:delete val="1"/>
        <c:axPos val="b"/>
        <c:numFmt formatCode="ge" sourceLinked="1"/>
        <c:majorTickMark val="none"/>
        <c:minorTickMark val="none"/>
        <c:tickLblPos val="none"/>
        <c:crossAx val="85446656"/>
        <c:crosses val="autoZero"/>
        <c:auto val="1"/>
        <c:lblOffset val="100"/>
        <c:baseTimeUnit val="years"/>
      </c:dateAx>
      <c:valAx>
        <c:axId val="85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48.11</c:v>
                </c:pt>
                <c:pt idx="1">
                  <c:v>49.08</c:v>
                </c:pt>
                <c:pt idx="2">
                  <c:v>48.11</c:v>
                </c:pt>
                <c:pt idx="3">
                  <c:v>52.87</c:v>
                </c:pt>
                <c:pt idx="4">
                  <c:v>50.31</c:v>
                </c:pt>
              </c:numCache>
            </c:numRef>
          </c:val>
          <c:extLst>
            <c:ext xmlns:c16="http://schemas.microsoft.com/office/drawing/2014/chart" uri="{C3380CC4-5D6E-409C-BE32-E72D297353CC}">
              <c16:uniqueId val="{00000000-42B9-4554-AF82-7BAF5E905DED}"/>
            </c:ext>
          </c:extLst>
        </c:ser>
        <c:dLbls>
          <c:showLegendKey val="0"/>
          <c:showVal val="0"/>
          <c:showCatName val="0"/>
          <c:showSerName val="0"/>
          <c:showPercent val="0"/>
          <c:showBubbleSize val="0"/>
        </c:dLbls>
        <c:gapWidth val="150"/>
        <c:axId val="94198400"/>
        <c:axId val="942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2B9-4554-AF82-7BAF5E905DED}"/>
            </c:ext>
          </c:extLst>
        </c:ser>
        <c:dLbls>
          <c:showLegendKey val="0"/>
          <c:showVal val="0"/>
          <c:showCatName val="0"/>
          <c:showSerName val="0"/>
          <c:showPercent val="0"/>
          <c:showBubbleSize val="0"/>
        </c:dLbls>
        <c:marker val="1"/>
        <c:smooth val="0"/>
        <c:axId val="94198400"/>
        <c:axId val="94208384"/>
      </c:lineChart>
      <c:dateAx>
        <c:axId val="94198400"/>
        <c:scaling>
          <c:orientation val="minMax"/>
        </c:scaling>
        <c:delete val="1"/>
        <c:axPos val="b"/>
        <c:numFmt formatCode="ge" sourceLinked="1"/>
        <c:majorTickMark val="none"/>
        <c:minorTickMark val="none"/>
        <c:tickLblPos val="none"/>
        <c:crossAx val="94208384"/>
        <c:crosses val="autoZero"/>
        <c:auto val="1"/>
        <c:lblOffset val="100"/>
        <c:baseTimeUnit val="years"/>
      </c:dateAx>
      <c:valAx>
        <c:axId val="942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86.52</c:v>
                </c:pt>
                <c:pt idx="1">
                  <c:v>86.76</c:v>
                </c:pt>
                <c:pt idx="2">
                  <c:v>87.15</c:v>
                </c:pt>
                <c:pt idx="3">
                  <c:v>88.67</c:v>
                </c:pt>
                <c:pt idx="4">
                  <c:v>88.89</c:v>
                </c:pt>
              </c:numCache>
            </c:numRef>
          </c:val>
          <c:extLst>
            <c:ext xmlns:c16="http://schemas.microsoft.com/office/drawing/2014/chart" uri="{C3380CC4-5D6E-409C-BE32-E72D297353CC}">
              <c16:uniqueId val="{00000000-3CA9-4240-A3F1-B3AD055B933F}"/>
            </c:ext>
          </c:extLst>
        </c:ser>
        <c:dLbls>
          <c:showLegendKey val="0"/>
          <c:showVal val="0"/>
          <c:showCatName val="0"/>
          <c:showSerName val="0"/>
          <c:showPercent val="0"/>
          <c:showBubbleSize val="0"/>
        </c:dLbls>
        <c:gapWidth val="150"/>
        <c:axId val="94244224"/>
        <c:axId val="942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CA9-4240-A3F1-B3AD055B933F}"/>
            </c:ext>
          </c:extLst>
        </c:ser>
        <c:dLbls>
          <c:showLegendKey val="0"/>
          <c:showVal val="0"/>
          <c:showCatName val="0"/>
          <c:showSerName val="0"/>
          <c:showPercent val="0"/>
          <c:showBubbleSize val="0"/>
        </c:dLbls>
        <c:marker val="1"/>
        <c:smooth val="0"/>
        <c:axId val="94244224"/>
        <c:axId val="94254208"/>
      </c:lineChart>
      <c:dateAx>
        <c:axId val="94244224"/>
        <c:scaling>
          <c:orientation val="minMax"/>
        </c:scaling>
        <c:delete val="1"/>
        <c:axPos val="b"/>
        <c:numFmt formatCode="ge" sourceLinked="1"/>
        <c:majorTickMark val="none"/>
        <c:minorTickMark val="none"/>
        <c:tickLblPos val="none"/>
        <c:crossAx val="94254208"/>
        <c:crosses val="autoZero"/>
        <c:auto val="1"/>
        <c:lblOffset val="100"/>
        <c:baseTimeUnit val="years"/>
      </c:dateAx>
      <c:valAx>
        <c:axId val="94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36.07</c:v>
                </c:pt>
                <c:pt idx="1">
                  <c:v>36.78</c:v>
                </c:pt>
                <c:pt idx="2">
                  <c:v>32.69</c:v>
                </c:pt>
                <c:pt idx="3">
                  <c:v>36.36</c:v>
                </c:pt>
                <c:pt idx="4">
                  <c:v>36.869999999999997</c:v>
                </c:pt>
              </c:numCache>
            </c:numRef>
          </c:val>
          <c:extLst>
            <c:ext xmlns:c16="http://schemas.microsoft.com/office/drawing/2014/chart" uri="{C3380CC4-5D6E-409C-BE32-E72D297353CC}">
              <c16:uniqueId val="{00000000-18A4-4F6F-8BE2-257925688854}"/>
            </c:ext>
          </c:extLst>
        </c:ser>
        <c:dLbls>
          <c:showLegendKey val="0"/>
          <c:showVal val="0"/>
          <c:showCatName val="0"/>
          <c:showSerName val="0"/>
          <c:showPercent val="0"/>
          <c:showBubbleSize val="0"/>
        </c:dLbls>
        <c:gapWidth val="150"/>
        <c:axId val="85355520"/>
        <c:axId val="853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4-4F6F-8BE2-257925688854}"/>
            </c:ext>
          </c:extLst>
        </c:ser>
        <c:dLbls>
          <c:showLegendKey val="0"/>
          <c:showVal val="0"/>
          <c:showCatName val="0"/>
          <c:showSerName val="0"/>
          <c:showPercent val="0"/>
          <c:showBubbleSize val="0"/>
        </c:dLbls>
        <c:marker val="1"/>
        <c:smooth val="0"/>
        <c:axId val="85355520"/>
        <c:axId val="85365504"/>
      </c:lineChart>
      <c:dateAx>
        <c:axId val="85355520"/>
        <c:scaling>
          <c:orientation val="minMax"/>
        </c:scaling>
        <c:delete val="1"/>
        <c:axPos val="b"/>
        <c:numFmt formatCode="ge" sourceLinked="1"/>
        <c:majorTickMark val="none"/>
        <c:minorTickMark val="none"/>
        <c:tickLblPos val="none"/>
        <c:crossAx val="85365504"/>
        <c:crosses val="autoZero"/>
        <c:auto val="1"/>
        <c:lblOffset val="100"/>
        <c:baseTimeUnit val="years"/>
      </c:dateAx>
      <c:valAx>
        <c:axId val="853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6-46F5-BDA0-F988320B0E29}"/>
            </c:ext>
          </c:extLst>
        </c:ser>
        <c:dLbls>
          <c:showLegendKey val="0"/>
          <c:showVal val="0"/>
          <c:showCatName val="0"/>
          <c:showSerName val="0"/>
          <c:showPercent val="0"/>
          <c:showBubbleSize val="0"/>
        </c:dLbls>
        <c:gapWidth val="150"/>
        <c:axId val="88875008"/>
        <c:axId val="88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6-46F5-BDA0-F988320B0E29}"/>
            </c:ext>
          </c:extLst>
        </c:ser>
        <c:dLbls>
          <c:showLegendKey val="0"/>
          <c:showVal val="0"/>
          <c:showCatName val="0"/>
          <c:showSerName val="0"/>
          <c:showPercent val="0"/>
          <c:showBubbleSize val="0"/>
        </c:dLbls>
        <c:marker val="1"/>
        <c:smooth val="0"/>
        <c:axId val="88875008"/>
        <c:axId val="88876544"/>
      </c:lineChart>
      <c:dateAx>
        <c:axId val="88875008"/>
        <c:scaling>
          <c:orientation val="minMax"/>
        </c:scaling>
        <c:delete val="1"/>
        <c:axPos val="b"/>
        <c:numFmt formatCode="ge" sourceLinked="1"/>
        <c:majorTickMark val="none"/>
        <c:minorTickMark val="none"/>
        <c:tickLblPos val="none"/>
        <c:crossAx val="88876544"/>
        <c:crosses val="autoZero"/>
        <c:auto val="1"/>
        <c:lblOffset val="100"/>
        <c:baseTimeUnit val="years"/>
      </c:dateAx>
      <c:valAx>
        <c:axId val="88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0-405B-B50A-5998499F08D5}"/>
            </c:ext>
          </c:extLst>
        </c:ser>
        <c:dLbls>
          <c:showLegendKey val="0"/>
          <c:showVal val="0"/>
          <c:showCatName val="0"/>
          <c:showSerName val="0"/>
          <c:showPercent val="0"/>
          <c:showBubbleSize val="0"/>
        </c:dLbls>
        <c:gapWidth val="150"/>
        <c:axId val="88920832"/>
        <c:axId val="88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0-405B-B50A-5998499F08D5}"/>
            </c:ext>
          </c:extLst>
        </c:ser>
        <c:dLbls>
          <c:showLegendKey val="0"/>
          <c:showVal val="0"/>
          <c:showCatName val="0"/>
          <c:showSerName val="0"/>
          <c:showPercent val="0"/>
          <c:showBubbleSize val="0"/>
        </c:dLbls>
        <c:marker val="1"/>
        <c:smooth val="0"/>
        <c:axId val="88920832"/>
        <c:axId val="88922368"/>
      </c:lineChart>
      <c:dateAx>
        <c:axId val="88920832"/>
        <c:scaling>
          <c:orientation val="minMax"/>
        </c:scaling>
        <c:delete val="1"/>
        <c:axPos val="b"/>
        <c:numFmt formatCode="ge" sourceLinked="1"/>
        <c:majorTickMark val="none"/>
        <c:minorTickMark val="none"/>
        <c:tickLblPos val="none"/>
        <c:crossAx val="88922368"/>
        <c:crosses val="autoZero"/>
        <c:auto val="1"/>
        <c:lblOffset val="100"/>
        <c:baseTimeUnit val="years"/>
      </c:dateAx>
      <c:valAx>
        <c:axId val="88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58-41B6-A9FC-65F4A66920AD}"/>
            </c:ext>
          </c:extLst>
        </c:ser>
        <c:dLbls>
          <c:showLegendKey val="0"/>
          <c:showVal val="0"/>
          <c:showCatName val="0"/>
          <c:showSerName val="0"/>
          <c:showPercent val="0"/>
          <c:showBubbleSize val="0"/>
        </c:dLbls>
        <c:gapWidth val="150"/>
        <c:axId val="91765760"/>
        <c:axId val="917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58-41B6-A9FC-65F4A66920AD}"/>
            </c:ext>
          </c:extLst>
        </c:ser>
        <c:dLbls>
          <c:showLegendKey val="0"/>
          <c:showVal val="0"/>
          <c:showCatName val="0"/>
          <c:showSerName val="0"/>
          <c:showPercent val="0"/>
          <c:showBubbleSize val="0"/>
        </c:dLbls>
        <c:marker val="1"/>
        <c:smooth val="0"/>
        <c:axId val="91765760"/>
        <c:axId val="91775744"/>
      </c:lineChart>
      <c:dateAx>
        <c:axId val="91765760"/>
        <c:scaling>
          <c:orientation val="minMax"/>
        </c:scaling>
        <c:delete val="1"/>
        <c:axPos val="b"/>
        <c:numFmt formatCode="ge" sourceLinked="1"/>
        <c:majorTickMark val="none"/>
        <c:minorTickMark val="none"/>
        <c:tickLblPos val="none"/>
        <c:crossAx val="91775744"/>
        <c:crosses val="autoZero"/>
        <c:auto val="1"/>
        <c:lblOffset val="100"/>
        <c:baseTimeUnit val="years"/>
      </c:dateAx>
      <c:valAx>
        <c:axId val="91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8-4BA4-823B-366C1F42328F}"/>
            </c:ext>
          </c:extLst>
        </c:ser>
        <c:dLbls>
          <c:showLegendKey val="0"/>
          <c:showVal val="0"/>
          <c:showCatName val="0"/>
          <c:showSerName val="0"/>
          <c:showPercent val="0"/>
          <c:showBubbleSize val="0"/>
        </c:dLbls>
        <c:gapWidth val="150"/>
        <c:axId val="92872704"/>
        <c:axId val="928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8-4BA4-823B-366C1F42328F}"/>
            </c:ext>
          </c:extLst>
        </c:ser>
        <c:dLbls>
          <c:showLegendKey val="0"/>
          <c:showVal val="0"/>
          <c:showCatName val="0"/>
          <c:showSerName val="0"/>
          <c:showPercent val="0"/>
          <c:showBubbleSize val="0"/>
        </c:dLbls>
        <c:marker val="1"/>
        <c:smooth val="0"/>
        <c:axId val="92872704"/>
        <c:axId val="92874240"/>
      </c:lineChart>
      <c:dateAx>
        <c:axId val="92872704"/>
        <c:scaling>
          <c:orientation val="minMax"/>
        </c:scaling>
        <c:delete val="1"/>
        <c:axPos val="b"/>
        <c:numFmt formatCode="ge" sourceLinked="1"/>
        <c:majorTickMark val="none"/>
        <c:minorTickMark val="none"/>
        <c:tickLblPos val="none"/>
        <c:crossAx val="92874240"/>
        <c:crosses val="autoZero"/>
        <c:auto val="1"/>
        <c:lblOffset val="100"/>
        <c:baseTimeUnit val="years"/>
      </c:dateAx>
      <c:valAx>
        <c:axId val="928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4634.1499999999996</c:v>
                </c:pt>
                <c:pt idx="1">
                  <c:v>4346.3599999999997</c:v>
                </c:pt>
                <c:pt idx="2">
                  <c:v>5602.12</c:v>
                </c:pt>
                <c:pt idx="3">
                  <c:v>5353.17</c:v>
                </c:pt>
                <c:pt idx="4">
                  <c:v>5064.01</c:v>
                </c:pt>
              </c:numCache>
            </c:numRef>
          </c:val>
          <c:extLst>
            <c:ext xmlns:c16="http://schemas.microsoft.com/office/drawing/2014/chart" uri="{C3380CC4-5D6E-409C-BE32-E72D297353CC}">
              <c16:uniqueId val="{00000000-D2A6-4D9A-8E64-CC6E992D6DE6}"/>
            </c:ext>
          </c:extLst>
        </c:ser>
        <c:dLbls>
          <c:showLegendKey val="0"/>
          <c:showVal val="0"/>
          <c:showCatName val="0"/>
          <c:showSerName val="0"/>
          <c:showPercent val="0"/>
          <c:showBubbleSize val="0"/>
        </c:dLbls>
        <c:gapWidth val="150"/>
        <c:axId val="92918528"/>
        <c:axId val="929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2A6-4D9A-8E64-CC6E992D6DE6}"/>
            </c:ext>
          </c:extLst>
        </c:ser>
        <c:dLbls>
          <c:showLegendKey val="0"/>
          <c:showVal val="0"/>
          <c:showCatName val="0"/>
          <c:showSerName val="0"/>
          <c:showPercent val="0"/>
          <c:showBubbleSize val="0"/>
        </c:dLbls>
        <c:marker val="1"/>
        <c:smooth val="0"/>
        <c:axId val="92918528"/>
        <c:axId val="92920064"/>
      </c:lineChart>
      <c:dateAx>
        <c:axId val="92918528"/>
        <c:scaling>
          <c:orientation val="minMax"/>
        </c:scaling>
        <c:delete val="1"/>
        <c:axPos val="b"/>
        <c:numFmt formatCode="ge" sourceLinked="1"/>
        <c:majorTickMark val="none"/>
        <c:minorTickMark val="none"/>
        <c:tickLblPos val="none"/>
        <c:crossAx val="92920064"/>
        <c:crosses val="autoZero"/>
        <c:auto val="1"/>
        <c:lblOffset val="100"/>
        <c:baseTimeUnit val="years"/>
      </c:dateAx>
      <c:valAx>
        <c:axId val="92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43.57</c:v>
                </c:pt>
                <c:pt idx="1">
                  <c:v>41.46</c:v>
                </c:pt>
                <c:pt idx="2">
                  <c:v>46.96</c:v>
                </c:pt>
                <c:pt idx="3">
                  <c:v>63.3</c:v>
                </c:pt>
                <c:pt idx="4">
                  <c:v>67.83</c:v>
                </c:pt>
              </c:numCache>
            </c:numRef>
          </c:val>
          <c:extLst>
            <c:ext xmlns:c16="http://schemas.microsoft.com/office/drawing/2014/chart" uri="{C3380CC4-5D6E-409C-BE32-E72D297353CC}">
              <c16:uniqueId val="{00000000-3D14-4BD4-B338-A49E954F22F1}"/>
            </c:ext>
          </c:extLst>
        </c:ser>
        <c:dLbls>
          <c:showLegendKey val="0"/>
          <c:showVal val="0"/>
          <c:showCatName val="0"/>
          <c:showSerName val="0"/>
          <c:showPercent val="0"/>
          <c:showBubbleSize val="0"/>
        </c:dLbls>
        <c:gapWidth val="150"/>
        <c:axId val="93033984"/>
        <c:axId val="930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D14-4BD4-B338-A49E954F22F1}"/>
            </c:ext>
          </c:extLst>
        </c:ser>
        <c:dLbls>
          <c:showLegendKey val="0"/>
          <c:showVal val="0"/>
          <c:showCatName val="0"/>
          <c:showSerName val="0"/>
          <c:showPercent val="0"/>
          <c:showBubbleSize val="0"/>
        </c:dLbls>
        <c:marker val="1"/>
        <c:smooth val="0"/>
        <c:axId val="93033984"/>
        <c:axId val="93035520"/>
      </c:lineChart>
      <c:dateAx>
        <c:axId val="93033984"/>
        <c:scaling>
          <c:orientation val="minMax"/>
        </c:scaling>
        <c:delete val="1"/>
        <c:axPos val="b"/>
        <c:numFmt formatCode="ge" sourceLinked="1"/>
        <c:majorTickMark val="none"/>
        <c:minorTickMark val="none"/>
        <c:tickLblPos val="none"/>
        <c:crossAx val="93035520"/>
        <c:crosses val="autoZero"/>
        <c:auto val="1"/>
        <c:lblOffset val="100"/>
        <c:baseTimeUnit val="years"/>
      </c:dateAx>
      <c:valAx>
        <c:axId val="93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529.41999999999996</c:v>
                </c:pt>
                <c:pt idx="1">
                  <c:v>558.52</c:v>
                </c:pt>
                <c:pt idx="2">
                  <c:v>485.31</c:v>
                </c:pt>
                <c:pt idx="3">
                  <c:v>343.55</c:v>
                </c:pt>
                <c:pt idx="4">
                  <c:v>343.65</c:v>
                </c:pt>
              </c:numCache>
            </c:numRef>
          </c:val>
          <c:extLst>
            <c:ext xmlns:c16="http://schemas.microsoft.com/office/drawing/2014/chart" uri="{C3380CC4-5D6E-409C-BE32-E72D297353CC}">
              <c16:uniqueId val="{00000000-6EC9-4C7B-ABB2-4DAEC730C558}"/>
            </c:ext>
          </c:extLst>
        </c:ser>
        <c:dLbls>
          <c:showLegendKey val="0"/>
          <c:showVal val="0"/>
          <c:showCatName val="0"/>
          <c:showSerName val="0"/>
          <c:showPercent val="0"/>
          <c:showBubbleSize val="0"/>
        </c:dLbls>
        <c:gapWidth val="150"/>
        <c:axId val="94148480"/>
        <c:axId val="94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EC9-4C7B-ABB2-4DAEC730C558}"/>
            </c:ext>
          </c:extLst>
        </c:ser>
        <c:dLbls>
          <c:showLegendKey val="0"/>
          <c:showVal val="0"/>
          <c:showCatName val="0"/>
          <c:showSerName val="0"/>
          <c:showPercent val="0"/>
          <c:showBubbleSize val="0"/>
        </c:dLbls>
        <c:marker val="1"/>
        <c:smooth val="0"/>
        <c:axId val="94148480"/>
        <c:axId val="94150016"/>
      </c:lineChart>
      <c:dateAx>
        <c:axId val="94148480"/>
        <c:scaling>
          <c:orientation val="minMax"/>
        </c:scaling>
        <c:delete val="1"/>
        <c:axPos val="b"/>
        <c:numFmt formatCode="ge" sourceLinked="1"/>
        <c:majorTickMark val="none"/>
        <c:minorTickMark val="none"/>
        <c:tickLblPos val="none"/>
        <c:crossAx val="94150016"/>
        <c:crosses val="autoZero"/>
        <c:auto val="1"/>
        <c:lblOffset val="100"/>
        <c:baseTimeUnit val="years"/>
      </c:dateAx>
      <c:valAx>
        <c:axId val="94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9489</v>
      </c>
      <c r="AM8" s="68"/>
      <c r="AN8" s="68"/>
      <c r="AO8" s="68"/>
      <c r="AP8" s="68"/>
      <c r="AQ8" s="68"/>
      <c r="AR8" s="68"/>
      <c r="AS8" s="68"/>
      <c r="AT8" s="67">
        <f>データ!T6</f>
        <v>86.96</v>
      </c>
      <c r="AU8" s="67"/>
      <c r="AV8" s="67"/>
      <c r="AW8" s="67"/>
      <c r="AX8" s="67"/>
      <c r="AY8" s="67"/>
      <c r="AZ8" s="67"/>
      <c r="BA8" s="67"/>
      <c r="BB8" s="67">
        <f>データ!U6</f>
        <v>109.12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19.72</v>
      </c>
      <c r="Q10" s="67"/>
      <c r="R10" s="67"/>
      <c r="S10" s="67"/>
      <c r="T10" s="67"/>
      <c r="U10" s="67"/>
      <c r="V10" s="67"/>
      <c r="W10" s="67">
        <f>データ!Q6</f>
        <v>100</v>
      </c>
      <c r="X10" s="67"/>
      <c r="Y10" s="67"/>
      <c r="Z10" s="67"/>
      <c r="AA10" s="67"/>
      <c r="AB10" s="67"/>
      <c r="AC10" s="67"/>
      <c r="AD10" s="68">
        <f>データ!R6</f>
        <v>4752</v>
      </c>
      <c r="AE10" s="68"/>
      <c r="AF10" s="68"/>
      <c r="AG10" s="68"/>
      <c r="AH10" s="68"/>
      <c r="AI10" s="68"/>
      <c r="AJ10" s="68"/>
      <c r="AK10" s="2"/>
      <c r="AL10" s="68">
        <f>データ!V6</f>
        <v>1863</v>
      </c>
      <c r="AM10" s="68"/>
      <c r="AN10" s="68"/>
      <c r="AO10" s="68"/>
      <c r="AP10" s="68"/>
      <c r="AQ10" s="68"/>
      <c r="AR10" s="68"/>
      <c r="AS10" s="68"/>
      <c r="AT10" s="67">
        <f>データ!W6</f>
        <v>0.95</v>
      </c>
      <c r="AU10" s="67"/>
      <c r="AV10" s="67"/>
      <c r="AW10" s="67"/>
      <c r="AX10" s="67"/>
      <c r="AY10" s="67"/>
      <c r="AZ10" s="67"/>
      <c r="BA10" s="67"/>
      <c r="BB10" s="67">
        <f>データ!X6</f>
        <v>1961.05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Zl/dRM2XZ6Mtiq/ZxJNIF677/AJkh7a13IWOxN5gsclt3iQ0WH3Ado5AedmncIeP39jHajWEgMxP7wUPHlQnDg==" saltValue="zksa/BdQhboviTtw2JCe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203840</v>
      </c>
      <c r="D6" s="33">
        <f t="shared" si="3"/>
        <v>47</v>
      </c>
      <c r="E6" s="33">
        <f t="shared" si="3"/>
        <v>17</v>
      </c>
      <c r="F6" s="33">
        <f t="shared" si="3"/>
        <v>5</v>
      </c>
      <c r="G6" s="33">
        <f t="shared" si="3"/>
        <v>0</v>
      </c>
      <c r="H6" s="33" t="str">
        <f t="shared" si="3"/>
        <v>長野県　飯島町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19.72</v>
      </c>
      <c r="Q6" s="34">
        <f t="shared" si="3"/>
        <v>100</v>
      </c>
      <c r="R6" s="34">
        <f t="shared" si="3"/>
        <v>4752</v>
      </c>
      <c r="S6" s="34">
        <f t="shared" si="3"/>
        <v>9489</v>
      </c>
      <c r="T6" s="34">
        <f t="shared" si="3"/>
        <v>86.96</v>
      </c>
      <c r="U6" s="34">
        <f t="shared" si="3"/>
        <v>109.12</v>
      </c>
      <c r="V6" s="34">
        <f t="shared" si="3"/>
        <v>1863</v>
      </c>
      <c r="W6" s="34">
        <f t="shared" si="3"/>
        <v>0.95</v>
      </c>
      <c r="X6" s="34">
        <f t="shared" si="3"/>
        <v>1961.05</v>
      </c>
      <c r="Y6" s="35">
        <f>IF(Y7="",NA(),Y7)</f>
        <v>36.07</v>
      </c>
      <c r="Z6" s="35">
        <f t="shared" ref="Z6:AH6" si="4">IF(Z7="",NA(),Z7)</f>
        <v>36.78</v>
      </c>
      <c r="AA6" s="35">
        <f t="shared" si="4"/>
        <v>32.69</v>
      </c>
      <c r="AB6" s="35">
        <f t="shared" si="4"/>
        <v>36.36</v>
      </c>
      <c r="AC6" s="35">
        <f t="shared" si="4"/>
        <v>36.869999999999997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4634.1499999999996</v>
      </c>
      <c r="BG6" s="35">
        <f t="shared" ref="BG6:BO6" si="7">IF(BG7="",NA(),BG7)</f>
        <v>4346.3599999999997</v>
      </c>
      <c r="BH6" s="35">
        <f t="shared" si="7"/>
        <v>5602.12</v>
      </c>
      <c r="BI6" s="35">
        <f t="shared" si="7"/>
        <v>5353.17</v>
      </c>
      <c r="BJ6" s="35">
        <f t="shared" si="7"/>
        <v>5064.01</v>
      </c>
      <c r="BK6" s="35">
        <f t="shared" si="7"/>
        <v>1044.8</v>
      </c>
      <c r="BL6" s="35">
        <f t="shared" si="7"/>
        <v>1081.8</v>
      </c>
      <c r="BM6" s="35">
        <f t="shared" si="7"/>
        <v>974.93</v>
      </c>
      <c r="BN6" s="35">
        <f t="shared" si="7"/>
        <v>855.8</v>
      </c>
      <c r="BO6" s="35">
        <f t="shared" si="7"/>
        <v>789.46</v>
      </c>
      <c r="BP6" s="34" t="str">
        <f>IF(BP7="","",IF(BP7="-","【-】","【"&amp;SUBSTITUTE(TEXT(BP7,"#,##0.00"),"-","△")&amp;"】"))</f>
        <v>【747.76】</v>
      </c>
      <c r="BQ6" s="35">
        <f>IF(BQ7="",NA(),BQ7)</f>
        <v>43.57</v>
      </c>
      <c r="BR6" s="35">
        <f t="shared" ref="BR6:BZ6" si="8">IF(BR7="",NA(),BR7)</f>
        <v>41.46</v>
      </c>
      <c r="BS6" s="35">
        <f t="shared" si="8"/>
        <v>46.96</v>
      </c>
      <c r="BT6" s="35">
        <f t="shared" si="8"/>
        <v>63.3</v>
      </c>
      <c r="BU6" s="35">
        <f t="shared" si="8"/>
        <v>67.83</v>
      </c>
      <c r="BV6" s="35">
        <f t="shared" si="8"/>
        <v>50.82</v>
      </c>
      <c r="BW6" s="35">
        <f t="shared" si="8"/>
        <v>52.19</v>
      </c>
      <c r="BX6" s="35">
        <f t="shared" si="8"/>
        <v>55.32</v>
      </c>
      <c r="BY6" s="35">
        <f t="shared" si="8"/>
        <v>59.8</v>
      </c>
      <c r="BZ6" s="35">
        <f t="shared" si="8"/>
        <v>57.77</v>
      </c>
      <c r="CA6" s="34" t="str">
        <f>IF(CA7="","",IF(CA7="-","【-】","【"&amp;SUBSTITUTE(TEXT(CA7,"#,##0.00"),"-","△")&amp;"】"))</f>
        <v>【59.51】</v>
      </c>
      <c r="CB6" s="35">
        <f>IF(CB7="",NA(),CB7)</f>
        <v>529.41999999999996</v>
      </c>
      <c r="CC6" s="35">
        <f t="shared" ref="CC6:CK6" si="9">IF(CC7="",NA(),CC7)</f>
        <v>558.52</v>
      </c>
      <c r="CD6" s="35">
        <f t="shared" si="9"/>
        <v>485.31</v>
      </c>
      <c r="CE6" s="35">
        <f t="shared" si="9"/>
        <v>343.55</v>
      </c>
      <c r="CF6" s="35">
        <f t="shared" si="9"/>
        <v>343.65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48.11</v>
      </c>
      <c r="CN6" s="35">
        <f t="shared" ref="CN6:CV6" si="10">IF(CN7="",NA(),CN7)</f>
        <v>49.08</v>
      </c>
      <c r="CO6" s="35">
        <f t="shared" si="10"/>
        <v>48.11</v>
      </c>
      <c r="CP6" s="35">
        <f t="shared" si="10"/>
        <v>52.87</v>
      </c>
      <c r="CQ6" s="35">
        <f t="shared" si="10"/>
        <v>50.31</v>
      </c>
      <c r="CR6" s="35">
        <f t="shared" si="10"/>
        <v>53.24</v>
      </c>
      <c r="CS6" s="35">
        <f t="shared" si="10"/>
        <v>52.31</v>
      </c>
      <c r="CT6" s="35">
        <f t="shared" si="10"/>
        <v>60.65</v>
      </c>
      <c r="CU6" s="35">
        <f t="shared" si="10"/>
        <v>51.75</v>
      </c>
      <c r="CV6" s="35">
        <f t="shared" si="10"/>
        <v>50.68</v>
      </c>
      <c r="CW6" s="34" t="str">
        <f>IF(CW7="","",IF(CW7="-","【-】","【"&amp;SUBSTITUTE(TEXT(CW7,"#,##0.00"),"-","△")&amp;"】"))</f>
        <v>【52.23】</v>
      </c>
      <c r="CX6" s="35">
        <f>IF(CX7="",NA(),CX7)</f>
        <v>86.52</v>
      </c>
      <c r="CY6" s="35">
        <f t="shared" ref="CY6:DG6" si="11">IF(CY7="",NA(),CY7)</f>
        <v>86.76</v>
      </c>
      <c r="CZ6" s="35">
        <f t="shared" si="11"/>
        <v>87.15</v>
      </c>
      <c r="DA6" s="35">
        <f t="shared" si="11"/>
        <v>88.67</v>
      </c>
      <c r="DB6" s="35">
        <f t="shared" si="11"/>
        <v>88.89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203840</v>
      </c>
      <c r="D7" s="37">
        <v>47</v>
      </c>
      <c r="E7" s="37">
        <v>17</v>
      </c>
      <c r="F7" s="37">
        <v>5</v>
      </c>
      <c r="G7" s="37">
        <v>0</v>
      </c>
      <c r="H7" s="37" t="s">
        <v>97</v>
      </c>
      <c r="I7" s="37" t="s">
        <v>98</v>
      </c>
      <c r="J7" s="37" t="s">
        <v>99</v>
      </c>
      <c r="K7" s="37" t="s">
        <v>100</v>
      </c>
      <c r="L7" s="37" t="s">
        <v>101</v>
      </c>
      <c r="M7" s="37" t="s">
        <v>102</v>
      </c>
      <c r="N7" s="38" t="s">
        <v>103</v>
      </c>
      <c r="O7" s="38" t="s">
        <v>104</v>
      </c>
      <c r="P7" s="38">
        <v>19.72</v>
      </c>
      <c r="Q7" s="38">
        <v>100</v>
      </c>
      <c r="R7" s="38">
        <v>4752</v>
      </c>
      <c r="S7" s="38">
        <v>9489</v>
      </c>
      <c r="T7" s="38">
        <v>86.96</v>
      </c>
      <c r="U7" s="38">
        <v>109.12</v>
      </c>
      <c r="V7" s="38">
        <v>1863</v>
      </c>
      <c r="W7" s="38">
        <v>0.95</v>
      </c>
      <c r="X7" s="38">
        <v>1961.05</v>
      </c>
      <c r="Y7" s="38">
        <v>36.07</v>
      </c>
      <c r="Z7" s="38">
        <v>36.78</v>
      </c>
      <c r="AA7" s="38">
        <v>32.69</v>
      </c>
      <c r="AB7" s="38">
        <v>36.36</v>
      </c>
      <c r="AC7" s="38">
        <v>36.869999999999997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4634.1499999999996</v>
      </c>
      <c r="BG7" s="38">
        <v>4346.3599999999997</v>
      </c>
      <c r="BH7" s="38">
        <v>5602.12</v>
      </c>
      <c r="BI7" s="38">
        <v>5353.17</v>
      </c>
      <c r="BJ7" s="38">
        <v>5064.01</v>
      </c>
      <c r="BK7" s="38">
        <v>1044.8</v>
      </c>
      <c r="BL7" s="38">
        <v>1081.8</v>
      </c>
      <c r="BM7" s="38">
        <v>974.93</v>
      </c>
      <c r="BN7" s="38">
        <v>855.8</v>
      </c>
      <c r="BO7" s="38">
        <v>789.46</v>
      </c>
      <c r="BP7" s="38">
        <v>747.76</v>
      </c>
      <c r="BQ7" s="38">
        <v>43.57</v>
      </c>
      <c r="BR7" s="38">
        <v>41.46</v>
      </c>
      <c r="BS7" s="38">
        <v>46.96</v>
      </c>
      <c r="BT7" s="38">
        <v>63.3</v>
      </c>
      <c r="BU7" s="38">
        <v>67.83</v>
      </c>
      <c r="BV7" s="38">
        <v>50.82</v>
      </c>
      <c r="BW7" s="38">
        <v>52.19</v>
      </c>
      <c r="BX7" s="38">
        <v>55.32</v>
      </c>
      <c r="BY7" s="38">
        <v>59.8</v>
      </c>
      <c r="BZ7" s="38">
        <v>57.77</v>
      </c>
      <c r="CA7" s="38">
        <v>59.51</v>
      </c>
      <c r="CB7" s="38">
        <v>529.41999999999996</v>
      </c>
      <c r="CC7" s="38">
        <v>558.52</v>
      </c>
      <c r="CD7" s="38">
        <v>485.31</v>
      </c>
      <c r="CE7" s="38">
        <v>343.55</v>
      </c>
      <c r="CF7" s="38">
        <v>343.65</v>
      </c>
      <c r="CG7" s="38">
        <v>300.52</v>
      </c>
      <c r="CH7" s="38">
        <v>296.14</v>
      </c>
      <c r="CI7" s="38">
        <v>283.17</v>
      </c>
      <c r="CJ7" s="38">
        <v>263.76</v>
      </c>
      <c r="CK7" s="38">
        <v>274.35000000000002</v>
      </c>
      <c r="CL7" s="38">
        <v>261.45999999999998</v>
      </c>
      <c r="CM7" s="38">
        <v>48.11</v>
      </c>
      <c r="CN7" s="38">
        <v>49.08</v>
      </c>
      <c r="CO7" s="38">
        <v>48.11</v>
      </c>
      <c r="CP7" s="38">
        <v>52.87</v>
      </c>
      <c r="CQ7" s="38">
        <v>50.31</v>
      </c>
      <c r="CR7" s="38">
        <v>53.24</v>
      </c>
      <c r="CS7" s="38">
        <v>52.31</v>
      </c>
      <c r="CT7" s="38">
        <v>60.65</v>
      </c>
      <c r="CU7" s="38">
        <v>51.75</v>
      </c>
      <c r="CV7" s="38">
        <v>50.68</v>
      </c>
      <c r="CW7" s="38">
        <v>52.23</v>
      </c>
      <c r="CX7" s="38">
        <v>86.52</v>
      </c>
      <c r="CY7" s="38">
        <v>86.76</v>
      </c>
      <c r="CZ7" s="38">
        <v>87.15</v>
      </c>
      <c r="DA7" s="38">
        <v>88.67</v>
      </c>
      <c r="DB7" s="38">
        <v>88.89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2019-12-05T05:19:33Z</dcterms:created>
  <dcterms:modified xsi:type="dcterms:W3CDTF">2020-02-20T02:36:26Z</dcterms:modified>
  <cp:category/>
</cp:coreProperties>
</file>