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40 飯島町\"/>
    </mc:Choice>
  </mc:AlternateContent>
  <workbookProtection workbookAlgorithmName="SHA-512" workbookHashValue="0rmI4UitgXjmduRdBmyimpbCoOGOQC9y6ZVwR7EYAtNng6RBB4qnpW4p/NbgGU0hGk8G2lr1P1cN7m9B0ISL1w==" workbookSaltValue="O5QXRh7uVAYI42TIKnQrvw=="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W10" i="4" s="1"/>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BB8" i="4"/>
  <c r="AL8" i="4"/>
  <c r="AD8" i="4"/>
  <c r="W8" i="4"/>
  <c r="P8" i="4"/>
  <c r="I8" i="4"/>
  <c r="B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<sst xmlns="http://schemas.openxmlformats.org/spreadsheetml/2006/main" count="228" uniqueCount="113">
  <si>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</si>
  <si>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</si>
  <si>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</si>
  <si>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</si>
  <si>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</si>
  <si>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</si>
  <si>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</si>
  <si>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</si>
  <si>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</si>
  <si>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</si>
  <si>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</si>
  <si>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</si>
  <si>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</si>
  <si>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</si>
  <si>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</si>
  <si>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</si>
  <si>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</si>
  <si>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</si>
  <si>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</si>
  <si>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</si>
  <si>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</si>
  <si>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</si>
  <si>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</si>
  <si>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</si>
  <si>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</si>
  <si>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</si>
  <si>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</si>
  <si>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</si>
  <si>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</si>
  <si>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</si>
  <si>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</si>
  <si>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</si>
  <si>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</si>
  <si>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</si>
  <si>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</si>
  <si>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</si>
  <si>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</si>
  <si>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</si>
  <si>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</si>
  <si>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</si>
  <si>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</si>
  <si>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</si>
  <si>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</si>
  <si>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</si>
  <si>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</si>
  <si>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</si>
  <si>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</si>
  <si>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</si>
  <si>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</si>
  <si>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</si>
  <si>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</si>
  <si>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</si>
  <si>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</si>
  <si>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</si>
  <si>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</si>
  <si>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</si>
  <si>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</si>
  <si>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</si>
  <si>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</si>
  <si>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</si>
  <si>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</si>
  <si>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</si>
  <si>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</si>
  <si>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</si>
  <si>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</si>
  <si>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</si>
  <si>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</si>
  <si>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</si>
  <si>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</si>
  <si>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</si>
  <si>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</si>
  <si>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</si>
  <si>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</si>
  <si>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</si>
  <si>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</si>
  <si>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</si>
  <si>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</si>
  <si>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</si>
  <si>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</si>
  <si>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</si>
  <si>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</si>
  <si>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</si>
  <si>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</si>
  <si>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</si>
  <si>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</si>
  <si>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</si>
  <si>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</si>
  <si>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</si>
  <si>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</si>
  <si>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</si>
  <si>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</si>
  <si>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</si>
  <si>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</si>
  <si>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</si>
  <si>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</si>
  <si>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</si>
  <si>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</si>
  <si>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飯島町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</si>
  <si>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</si>
  <si>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</si>
  <si>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</si>
  <si>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</si>
  <si>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</si>
  <si>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</si>
  <si>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</si>
  <si>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</si>
  <si>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</si>
  <si>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</si>
  <si>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</si>
  <si>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</si>
  <si>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年々低下しており、厳しい状況が続いています。単年度収支赤字体質という経営は変わらない状況です。改善を図るには、下水道への接続による使用料収入の増加や経費を抑えることですが、企業債残高が、現在ピークを迎えており、維持管理費は増加傾向にあります。このため、一般会計からの繰入金に依存せざるを得ない状況となっております。
　経費回収率及び汚水処理原価は、昨年度と比較し使用料収入はあまり増額となりませんでしたが、維持管理費を削減できたため、わずかですが良い数値となりました。しかし使用料収入だけでは維持管理費を賄うことができない状況に変わりはないため、今後も汚水処理費の節減や下水道接続の推進などの対策を実施します。
　施設利用率は昨年度とあまり変わらず横ばいです。今後も事業規模は拡大せず、現状の規模のまま農業集落排水の統合を検討していきます。水洗化率は、類似団体と比べ低くなっているものの、年々微増しており、事業開始が遅かった処理区の水洗化により、今後も伸び続けてくるものと思われます。更なる水洗化のためのPRが必要と考えています。</t>
    <rPh sb="31" eb="34">
      <t>タンネンド</t>
    </rPh>
    <rPh sb="34" eb="36">
      <t>シュウシ</t>
    </rPh>
    <rPh sb="36" eb="38">
      <t>アカジ</t>
    </rPh>
    <rPh sb="38" eb="40">
      <t>タイシツ</t>
    </rPh>
    <rPh sb="43" eb="45">
      <t>ケイエイ</t>
    </rPh>
    <rPh sb="46" eb="47">
      <t>カ</t>
    </rPh>
    <rPh sb="51" eb="53">
      <t>ジョウキョウ</t>
    </rPh>
    <rPh sb="56" eb="58">
      <t>カイゼン</t>
    </rPh>
    <rPh sb="59" eb="60">
      <t>ハカ</t>
    </rPh>
    <rPh sb="95" eb="97">
      <t>キギョウ</t>
    </rPh>
    <rPh sb="97" eb="98">
      <t>サイ</t>
    </rPh>
    <rPh sb="98" eb="100">
      <t>ザンダカ</t>
    </rPh>
    <rPh sb="102" eb="104">
      <t>ゲンザイ</t>
    </rPh>
    <rPh sb="108" eb="109">
      <t>ムカ</t>
    </rPh>
    <rPh sb="152" eb="153">
      <t>エ</t>
    </rPh>
    <rPh sb="322" eb="324">
      <t>サクネン</t>
    </rPh>
    <rPh sb="324" eb="325">
      <t>ド</t>
    </rPh>
    <rPh sb="329" eb="330">
      <t>カ</t>
    </rPh>
    <rPh sb="333" eb="334">
      <t>ヨコ</t>
    </rPh>
    <rPh sb="392" eb="393">
      <t>ヒク</t>
    </rPh>
    <rPh sb="425" eb="428">
      <t>スイセンカ</t>
    </rPh>
    <rPh sb="437" eb="438">
      <t>ツヅ</t>
    </rPh>
    <rPh sb="451" eb="452">
      <t>サラ</t>
    </rPh>
    <phoneticPr fontId="4"/>
  </si>
  <si>
    <t>　最も古い管渠は、平成6年度に布設されたものであり、標準耐用年数が50年であるため、更新の予定は立てておりません。しかし、近年大雨の際に不明水が流入することから、対策が必要であると考えています。
　施設は当初の供用から19年が経過し、標準耐用年数を超えた機器が増加してきており、計画的に更新していく必要があります。今後ストックマネジメント計画を策定し、更新を計画的に実施する必要があります。</t>
    <rPh sb="99" eb="101">
      <t>シセツ</t>
    </rPh>
    <rPh sb="102" eb="104">
      <t>トウショ</t>
    </rPh>
    <rPh sb="105" eb="107">
      <t>キョウヨウ</t>
    </rPh>
    <rPh sb="111" eb="112">
      <t>ネン</t>
    </rPh>
    <rPh sb="113" eb="115">
      <t>ケイカ</t>
    </rPh>
    <rPh sb="157" eb="159">
      <t>コンゴ</t>
    </rPh>
    <rPh sb="176" eb="178">
      <t>コウシン</t>
    </rPh>
    <rPh sb="179" eb="182">
      <t>ケイカクテキ</t>
    </rPh>
    <rPh sb="183" eb="185">
      <t>ジッシ</t>
    </rPh>
    <rPh sb="187" eb="189">
      <t>ヒツヨウ</t>
    </rPh>
    <phoneticPr fontId="4"/>
  </si>
  <si>
    <t>　事業全体の運営と今後の見込みについては、昨年度と大きな変化はなく、一般会計からの繰入金依存は続き、独立採算は難しい状況が続いています。今後、老朽化した施設や機器の更新が必要であり、財源の確保が課題です。水洗化率を上げ、使用料収入を増やす必要がありますが、少子高齢化による人口の自然減は避けられず、大きな使用料収入の増加は見込むことができません。
　将来的には、農業集落排水の統合を検討しており、経営改善を期待しています。まずは、令和2年度からの法適用により、経営の見える化を図ります。</t>
    <rPh sb="34" eb="36">
      <t>イッパン</t>
    </rPh>
    <rPh sb="36" eb="38">
      <t>カイケイ</t>
    </rPh>
    <rPh sb="41" eb="43">
      <t>クリイレ</t>
    </rPh>
    <rPh sb="43" eb="44">
      <t>キン</t>
    </rPh>
    <rPh sb="44" eb="46">
      <t>イソン</t>
    </rPh>
    <rPh sb="47" eb="48">
      <t>ツヅ</t>
    </rPh>
    <rPh sb="85" eb="87">
      <t>ヒツヨウ</t>
    </rPh>
    <rPh sb="97" eb="99">
      <t>カダイ</t>
    </rPh>
    <rPh sb="215" eb="216">
      <t>レイ</t>
    </rPh>
    <rPh sb="216" eb="217">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</si>
</sst>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E2-486F-98D7-1593AA3E3145}"/>
            </c:ext>
          </c:extLst>
        </c:ser>
        <c:dLbls>
          <c:showLegendKey val="0"/>
          <c:showVal val="0"/>
          <c:showCatName val="0"/>
          <c:showSerName val="0"/>
          <c:showPercent val="0"/>
          <c:showBubbleSize val="0"/>
        </c:dLbls>
        <c:gapWidth val="150"/>
        <c:axId val="84838656"/>
        <c:axId val="848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DCE2-486F-98D7-1593AA3E3145}"/>
            </c:ext>
          </c:extLst>
        </c:ser>
        <c:dLbls>
          <c:showLegendKey val="0"/>
          <c:showVal val="0"/>
          <c:showCatName val="0"/>
          <c:showSerName val="0"/>
          <c:showPercent val="0"/>
          <c:showBubbleSize val="0"/>
        </c:dLbls>
        <c:marker val="1"/>
        <c:smooth val="0"/>
        <c:axId val="84838656"/>
        <c:axId val="84865024"/>
      </c:lineChart>
      <c:dateAx>
        <c:axId val="84838656"/>
        <c:scaling>
          <c:orientation val="minMax"/>
        </c:scaling>
        <c:delete val="1"/>
        <c:axPos val="b"/>
        <c:numFmt formatCode="ge" sourceLinked="1"/>
        <c:majorTickMark val="none"/>
        <c:minorTickMark val="none"/>
        <c:tickLblPos val="none"/>
        <c:crossAx val="84865024"/>
        <c:crosses val="autoZero"/>
        <c:auto val="1"/>
        <c:lblOffset val="100"/>
        <c:baseTimeUnit val="years"/>
      </c:dateAx>
      <c:valAx>
        <c:axId val="848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51.05</c:v>
                </c:pt>
                <c:pt idx="1">
                  <c:v>53</c:v>
                </c:pt>
                <c:pt idx="2">
                  <c:v>53.95</c:v>
                </c:pt>
                <c:pt idx="3">
                  <c:v>52.41</c:v>
                </c:pt>
                <c:pt idx="4">
                  <c:v>52.86</c:v>
                </c:pt>
              </c:numCache>
            </c:numRef>
          </c:val>
          <c:extLst>
            <c:ext xmlns:c16="http://schemas.microsoft.com/office/drawing/2014/chart" uri="{C3380CC4-5D6E-409C-BE32-E72D297353CC}">
              <c16:uniqueId val="{00000000-3DD4-4C2C-ACF2-23845DF57FE1}"/>
            </c:ext>
          </c:extLst>
        </c:ser>
        <c:dLbls>
          <c:showLegendKey val="0"/>
          <c:showVal val="0"/>
          <c:showCatName val="0"/>
          <c:showSerName val="0"/>
          <c:showPercent val="0"/>
          <c:showBubbleSize val="0"/>
        </c:dLbls>
        <c:gapWidth val="150"/>
        <c:axId val="89234048"/>
        <c:axId val="892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3DD4-4C2C-ACF2-23845DF57FE1}"/>
            </c:ext>
          </c:extLst>
        </c:ser>
        <c:dLbls>
          <c:showLegendKey val="0"/>
          <c:showVal val="0"/>
          <c:showCatName val="0"/>
          <c:showSerName val="0"/>
          <c:showPercent val="0"/>
          <c:showBubbleSize val="0"/>
        </c:dLbls>
        <c:marker val="1"/>
        <c:smooth val="0"/>
        <c:axId val="89234048"/>
        <c:axId val="89248128"/>
      </c:lineChart>
      <c:dateAx>
        <c:axId val="89234048"/>
        <c:scaling>
          <c:orientation val="minMax"/>
        </c:scaling>
        <c:delete val="1"/>
        <c:axPos val="b"/>
        <c:numFmt formatCode="ge" sourceLinked="1"/>
        <c:majorTickMark val="none"/>
        <c:minorTickMark val="none"/>
        <c:tickLblPos val="none"/>
        <c:crossAx val="89248128"/>
        <c:crosses val="autoZero"/>
        <c:auto val="1"/>
        <c:lblOffset val="100"/>
        <c:baseTimeUnit val="years"/>
      </c:dateAx>
      <c:valAx>
        <c:axId val="892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67.349999999999994</c:v>
                </c:pt>
                <c:pt idx="1">
                  <c:v>69.790000000000006</c:v>
                </c:pt>
                <c:pt idx="2">
                  <c:v>71.28</c:v>
                </c:pt>
                <c:pt idx="3">
                  <c:v>71.98</c:v>
                </c:pt>
                <c:pt idx="4">
                  <c:v>73.19</c:v>
                </c:pt>
              </c:numCache>
            </c:numRef>
          </c:val>
          <c:extLst>
            <c:ext xmlns:c16="http://schemas.microsoft.com/office/drawing/2014/chart" uri="{C3380CC4-5D6E-409C-BE32-E72D297353CC}">
              <c16:uniqueId val="{00000000-3010-4840-AB36-3996B4E820AB}"/>
            </c:ext>
          </c:extLst>
        </c:ser>
        <c:dLbls>
          <c:showLegendKey val="0"/>
          <c:showVal val="0"/>
          <c:showCatName val="0"/>
          <c:showSerName val="0"/>
          <c:showPercent val="0"/>
          <c:showBubbleSize val="0"/>
        </c:dLbls>
        <c:gapWidth val="150"/>
        <c:axId val="89267584"/>
        <c:axId val="892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3010-4840-AB36-3996B4E820AB}"/>
            </c:ext>
          </c:extLst>
        </c:ser>
        <c:dLbls>
          <c:showLegendKey val="0"/>
          <c:showVal val="0"/>
          <c:showCatName val="0"/>
          <c:showSerName val="0"/>
          <c:showPercent val="0"/>
          <c:showBubbleSize val="0"/>
        </c:dLbls>
        <c:marker val="1"/>
        <c:smooth val="0"/>
        <c:axId val="89267584"/>
        <c:axId val="89281664"/>
      </c:lineChart>
      <c:dateAx>
        <c:axId val="89267584"/>
        <c:scaling>
          <c:orientation val="minMax"/>
        </c:scaling>
        <c:delete val="1"/>
        <c:axPos val="b"/>
        <c:numFmt formatCode="ge" sourceLinked="1"/>
        <c:majorTickMark val="none"/>
        <c:minorTickMark val="none"/>
        <c:tickLblPos val="none"/>
        <c:crossAx val="89281664"/>
        <c:crosses val="autoZero"/>
        <c:auto val="1"/>
        <c:lblOffset val="100"/>
        <c:baseTimeUnit val="years"/>
      </c:dateAx>
      <c:valAx>
        <c:axId val="89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44.85</c:v>
                </c:pt>
                <c:pt idx="1">
                  <c:v>45.34</c:v>
                </c:pt>
                <c:pt idx="2">
                  <c:v>45.21</c:v>
                </c:pt>
                <c:pt idx="3">
                  <c:v>43.91</c:v>
                </c:pt>
                <c:pt idx="4">
                  <c:v>42.42</c:v>
                </c:pt>
              </c:numCache>
            </c:numRef>
          </c:val>
          <c:extLst>
            <c:ext xmlns:c16="http://schemas.microsoft.com/office/drawing/2014/chart" uri="{C3380CC4-5D6E-409C-BE32-E72D297353CC}">
              <c16:uniqueId val="{00000000-D5BF-4768-A81B-1D3EE03F1463}"/>
            </c:ext>
          </c:extLst>
        </c:ser>
        <c:dLbls>
          <c:showLegendKey val="0"/>
          <c:showVal val="0"/>
          <c:showCatName val="0"/>
          <c:showSerName val="0"/>
          <c:showPercent val="0"/>
          <c:showBubbleSize val="0"/>
        </c:dLbls>
        <c:gapWidth val="150"/>
        <c:axId val="84918272"/>
        <c:axId val="849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F-4768-A81B-1D3EE03F1463}"/>
            </c:ext>
          </c:extLst>
        </c:ser>
        <c:dLbls>
          <c:showLegendKey val="0"/>
          <c:showVal val="0"/>
          <c:showCatName val="0"/>
          <c:showSerName val="0"/>
          <c:showPercent val="0"/>
          <c:showBubbleSize val="0"/>
        </c:dLbls>
        <c:marker val="1"/>
        <c:smooth val="0"/>
        <c:axId val="84918272"/>
        <c:axId val="84919808"/>
      </c:lineChart>
      <c:dateAx>
        <c:axId val="84918272"/>
        <c:scaling>
          <c:orientation val="minMax"/>
        </c:scaling>
        <c:delete val="1"/>
        <c:axPos val="b"/>
        <c:numFmt formatCode="ge" sourceLinked="1"/>
        <c:majorTickMark val="none"/>
        <c:minorTickMark val="none"/>
        <c:tickLblPos val="none"/>
        <c:crossAx val="84919808"/>
        <c:crosses val="autoZero"/>
        <c:auto val="1"/>
        <c:lblOffset val="100"/>
        <c:baseTimeUnit val="years"/>
      </c:dateAx>
      <c:valAx>
        <c:axId val="84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E-42A6-9749-CB5C142DB71E}"/>
            </c:ext>
          </c:extLst>
        </c:ser>
        <c:dLbls>
          <c:showLegendKey val="0"/>
          <c:showVal val="0"/>
          <c:showCatName val="0"/>
          <c:showSerName val="0"/>
          <c:showPercent val="0"/>
          <c:showBubbleSize val="0"/>
        </c:dLbls>
        <c:gapWidth val="150"/>
        <c:axId val="85873408"/>
        <c:axId val="85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E-42A6-9749-CB5C142DB71E}"/>
            </c:ext>
          </c:extLst>
        </c:ser>
        <c:dLbls>
          <c:showLegendKey val="0"/>
          <c:showVal val="0"/>
          <c:showCatName val="0"/>
          <c:showSerName val="0"/>
          <c:showPercent val="0"/>
          <c:showBubbleSize val="0"/>
        </c:dLbls>
        <c:marker val="1"/>
        <c:smooth val="0"/>
        <c:axId val="85873408"/>
        <c:axId val="85874944"/>
      </c:lineChart>
      <c:dateAx>
        <c:axId val="85873408"/>
        <c:scaling>
          <c:orientation val="minMax"/>
        </c:scaling>
        <c:delete val="1"/>
        <c:axPos val="b"/>
        <c:numFmt formatCode="ge" sourceLinked="1"/>
        <c:majorTickMark val="none"/>
        <c:minorTickMark val="none"/>
        <c:tickLblPos val="none"/>
        <c:crossAx val="85874944"/>
        <c:crosses val="autoZero"/>
        <c:auto val="1"/>
        <c:lblOffset val="100"/>
        <c:baseTimeUnit val="years"/>
      </c:dateAx>
      <c:valAx>
        <c:axId val="85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2-4A31-B789-5D92106CAD62}"/>
            </c:ext>
          </c:extLst>
        </c:ser>
        <c:dLbls>
          <c:showLegendKey val="0"/>
          <c:showVal val="0"/>
          <c:showCatName val="0"/>
          <c:showSerName val="0"/>
          <c:showPercent val="0"/>
          <c:showBubbleSize val="0"/>
        </c:dLbls>
        <c:gapWidth val="150"/>
        <c:axId val="85927424"/>
        <c:axId val="85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2-4A31-B789-5D92106CAD62}"/>
            </c:ext>
          </c:extLst>
        </c:ser>
        <c:dLbls>
          <c:showLegendKey val="0"/>
          <c:showVal val="0"/>
          <c:showCatName val="0"/>
          <c:showSerName val="0"/>
          <c:showPercent val="0"/>
          <c:showBubbleSize val="0"/>
        </c:dLbls>
        <c:marker val="1"/>
        <c:smooth val="0"/>
        <c:axId val="85927424"/>
        <c:axId val="85928960"/>
      </c:lineChart>
      <c:dateAx>
        <c:axId val="85927424"/>
        <c:scaling>
          <c:orientation val="minMax"/>
        </c:scaling>
        <c:delete val="1"/>
        <c:axPos val="b"/>
        <c:numFmt formatCode="ge" sourceLinked="1"/>
        <c:majorTickMark val="none"/>
        <c:minorTickMark val="none"/>
        <c:tickLblPos val="none"/>
        <c:crossAx val="85928960"/>
        <c:crosses val="autoZero"/>
        <c:auto val="1"/>
        <c:lblOffset val="100"/>
        <c:baseTimeUnit val="years"/>
      </c:dateAx>
      <c:valAx>
        <c:axId val="85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71-4582-8891-ED3E35360622}"/>
            </c:ext>
          </c:extLst>
        </c:ser>
        <c:dLbls>
          <c:showLegendKey val="0"/>
          <c:showVal val="0"/>
          <c:showCatName val="0"/>
          <c:showSerName val="0"/>
          <c:showPercent val="0"/>
          <c:showBubbleSize val="0"/>
        </c:dLbls>
        <c:gapWidth val="150"/>
        <c:axId val="86343680"/>
        <c:axId val="863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71-4582-8891-ED3E35360622}"/>
            </c:ext>
          </c:extLst>
        </c:ser>
        <c:dLbls>
          <c:showLegendKey val="0"/>
          <c:showVal val="0"/>
          <c:showCatName val="0"/>
          <c:showSerName val="0"/>
          <c:showPercent val="0"/>
          <c:showBubbleSize val="0"/>
        </c:dLbls>
        <c:marker val="1"/>
        <c:smooth val="0"/>
        <c:axId val="86343680"/>
        <c:axId val="86345216"/>
      </c:lineChart>
      <c:dateAx>
        <c:axId val="86343680"/>
        <c:scaling>
          <c:orientation val="minMax"/>
        </c:scaling>
        <c:delete val="1"/>
        <c:axPos val="b"/>
        <c:numFmt formatCode="ge" sourceLinked="1"/>
        <c:majorTickMark val="none"/>
        <c:minorTickMark val="none"/>
        <c:tickLblPos val="none"/>
        <c:crossAx val="86345216"/>
        <c:crosses val="autoZero"/>
        <c:auto val="1"/>
        <c:lblOffset val="100"/>
        <c:baseTimeUnit val="years"/>
      </c:dateAx>
      <c:valAx>
        <c:axId val="863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4-4836-9123-DD7D59763F12}"/>
            </c:ext>
          </c:extLst>
        </c:ser>
        <c:dLbls>
          <c:showLegendKey val="0"/>
          <c:showVal val="0"/>
          <c:showCatName val="0"/>
          <c:showSerName val="0"/>
          <c:showPercent val="0"/>
          <c:showBubbleSize val="0"/>
        </c:dLbls>
        <c:gapWidth val="150"/>
        <c:axId val="86004480"/>
        <c:axId val="860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4-4836-9123-DD7D59763F12}"/>
            </c:ext>
          </c:extLst>
        </c:ser>
        <c:dLbls>
          <c:showLegendKey val="0"/>
          <c:showVal val="0"/>
          <c:showCatName val="0"/>
          <c:showSerName val="0"/>
          <c:showPercent val="0"/>
          <c:showBubbleSize val="0"/>
        </c:dLbls>
        <c:marker val="1"/>
        <c:smooth val="0"/>
        <c:axId val="86004480"/>
        <c:axId val="86006016"/>
      </c:lineChart>
      <c:dateAx>
        <c:axId val="86004480"/>
        <c:scaling>
          <c:orientation val="minMax"/>
        </c:scaling>
        <c:delete val="1"/>
        <c:axPos val="b"/>
        <c:numFmt formatCode="ge" sourceLinked="1"/>
        <c:majorTickMark val="none"/>
        <c:minorTickMark val="none"/>
        <c:tickLblPos val="none"/>
        <c:crossAx val="86006016"/>
        <c:crosses val="autoZero"/>
        <c:auto val="1"/>
        <c:lblOffset val="100"/>
        <c:baseTimeUnit val="years"/>
      </c:dateAx>
      <c:valAx>
        <c:axId val="860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4265.09</c:v>
                </c:pt>
                <c:pt idx="1">
                  <c:v>3769.06</c:v>
                </c:pt>
                <c:pt idx="2">
                  <c:v>4206.8500000000004</c:v>
                </c:pt>
                <c:pt idx="3">
                  <c:v>3992.95</c:v>
                </c:pt>
                <c:pt idx="4">
                  <c:v>3821.13</c:v>
                </c:pt>
              </c:numCache>
            </c:numRef>
          </c:val>
          <c:extLst>
            <c:ext xmlns:c16="http://schemas.microsoft.com/office/drawing/2014/chart" uri="{C3380CC4-5D6E-409C-BE32-E72D297353CC}">
              <c16:uniqueId val="{00000000-0181-4F9B-A9A2-C8C60B1DE01A}"/>
            </c:ext>
          </c:extLst>
        </c:ser>
        <c:dLbls>
          <c:showLegendKey val="0"/>
          <c:showVal val="0"/>
          <c:showCatName val="0"/>
          <c:showSerName val="0"/>
          <c:showPercent val="0"/>
          <c:showBubbleSize val="0"/>
        </c:dLbls>
        <c:gapWidth val="150"/>
        <c:axId val="87491328"/>
        <c:axId val="874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0181-4F9B-A9A2-C8C60B1DE01A}"/>
            </c:ext>
          </c:extLst>
        </c:ser>
        <c:dLbls>
          <c:showLegendKey val="0"/>
          <c:showVal val="0"/>
          <c:showCatName val="0"/>
          <c:showSerName val="0"/>
          <c:showPercent val="0"/>
          <c:showBubbleSize val="0"/>
        </c:dLbls>
        <c:marker val="1"/>
        <c:smooth val="0"/>
        <c:axId val="87491328"/>
        <c:axId val="87492864"/>
      </c:lineChart>
      <c:dateAx>
        <c:axId val="87491328"/>
        <c:scaling>
          <c:orientation val="minMax"/>
        </c:scaling>
        <c:delete val="1"/>
        <c:axPos val="b"/>
        <c:numFmt formatCode="ge" sourceLinked="1"/>
        <c:majorTickMark val="none"/>
        <c:minorTickMark val="none"/>
        <c:tickLblPos val="none"/>
        <c:crossAx val="87492864"/>
        <c:crosses val="autoZero"/>
        <c:auto val="1"/>
        <c:lblOffset val="100"/>
        <c:baseTimeUnit val="years"/>
      </c:dateAx>
      <c:valAx>
        <c:axId val="87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48.33</c:v>
                </c:pt>
                <c:pt idx="1">
                  <c:v>48.94</c:v>
                </c:pt>
                <c:pt idx="2">
                  <c:v>54.35</c:v>
                </c:pt>
                <c:pt idx="3">
                  <c:v>90.86</c:v>
                </c:pt>
                <c:pt idx="4">
                  <c:v>94.92</c:v>
                </c:pt>
              </c:numCache>
            </c:numRef>
          </c:val>
          <c:extLst>
            <c:ext xmlns:c16="http://schemas.microsoft.com/office/drawing/2014/chart" uri="{C3380CC4-5D6E-409C-BE32-E72D297353CC}">
              <c16:uniqueId val="{00000000-5E1F-4F90-889B-37D4F8C052F3}"/>
            </c:ext>
          </c:extLst>
        </c:ser>
        <c:dLbls>
          <c:showLegendKey val="0"/>
          <c:showVal val="0"/>
          <c:showCatName val="0"/>
          <c:showSerName val="0"/>
          <c:showPercent val="0"/>
          <c:showBubbleSize val="0"/>
        </c:dLbls>
        <c:gapWidth val="150"/>
        <c:axId val="87545344"/>
        <c:axId val="875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5E1F-4F90-889B-37D4F8C052F3}"/>
            </c:ext>
          </c:extLst>
        </c:ser>
        <c:dLbls>
          <c:showLegendKey val="0"/>
          <c:showVal val="0"/>
          <c:showCatName val="0"/>
          <c:showSerName val="0"/>
          <c:showPercent val="0"/>
          <c:showBubbleSize val="0"/>
        </c:dLbls>
        <c:marker val="1"/>
        <c:smooth val="0"/>
        <c:axId val="87545344"/>
        <c:axId val="87546880"/>
      </c:lineChart>
      <c:dateAx>
        <c:axId val="87545344"/>
        <c:scaling>
          <c:orientation val="minMax"/>
        </c:scaling>
        <c:delete val="1"/>
        <c:axPos val="b"/>
        <c:numFmt formatCode="ge" sourceLinked="1"/>
        <c:majorTickMark val="none"/>
        <c:minorTickMark val="none"/>
        <c:tickLblPos val="none"/>
        <c:crossAx val="87546880"/>
        <c:crosses val="autoZero"/>
        <c:auto val="1"/>
        <c:lblOffset val="100"/>
        <c:baseTimeUnit val="years"/>
      </c:dateAx>
      <c:valAx>
        <c:axId val="87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433.33</c:v>
                </c:pt>
                <c:pt idx="1">
                  <c:v>429.85</c:v>
                </c:pt>
                <c:pt idx="2">
                  <c:v>388.25</c:v>
                </c:pt>
                <c:pt idx="3">
                  <c:v>244.65</c:v>
                </c:pt>
                <c:pt idx="4">
                  <c:v>232.57</c:v>
                </c:pt>
              </c:numCache>
            </c:numRef>
          </c:val>
          <c:extLst>
            <c:ext xmlns:c16="http://schemas.microsoft.com/office/drawing/2014/chart" uri="{C3380CC4-5D6E-409C-BE32-E72D297353CC}">
              <c16:uniqueId val="{00000000-9213-4B64-A1BA-25E314F02712}"/>
            </c:ext>
          </c:extLst>
        </c:ser>
        <c:dLbls>
          <c:showLegendKey val="0"/>
          <c:showVal val="0"/>
          <c:showCatName val="0"/>
          <c:showSerName val="0"/>
          <c:showPercent val="0"/>
          <c:showBubbleSize val="0"/>
        </c:dLbls>
        <c:gapWidth val="150"/>
        <c:axId val="89188224"/>
        <c:axId val="89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9213-4B64-A1BA-25E314F02712}"/>
            </c:ext>
          </c:extLst>
        </c:ser>
        <c:dLbls>
          <c:showLegendKey val="0"/>
          <c:showVal val="0"/>
          <c:showCatName val="0"/>
          <c:showSerName val="0"/>
          <c:showPercent val="0"/>
          <c:showBubbleSize val="0"/>
        </c:dLbls>
        <c:marker val="1"/>
        <c:smooth val="0"/>
        <c:axId val="89188224"/>
        <c:axId val="89189760"/>
      </c:lineChart>
      <c:dateAx>
        <c:axId val="89188224"/>
        <c:scaling>
          <c:orientation val="minMax"/>
        </c:scaling>
        <c:delete val="1"/>
        <c:axPos val="b"/>
        <c:numFmt formatCode="ge" sourceLinked="1"/>
        <c:majorTickMark val="none"/>
        <c:minorTickMark val="none"/>
        <c:tickLblPos val="none"/>
        <c:crossAx val="89189760"/>
        <c:crosses val="autoZero"/>
        <c:auto val="1"/>
        <c:lblOffset val="100"/>
        <c:baseTimeUnit val="years"/>
      </c:dateAx>
      <c:valAx>
        <c:axId val="89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9489</v>
      </c>
      <c r="AM8" s="50"/>
      <c r="AN8" s="50"/>
      <c r="AO8" s="50"/>
      <c r="AP8" s="50"/>
      <c r="AQ8" s="50"/>
      <c r="AR8" s="50"/>
      <c r="AS8" s="50"/>
      <c r="AT8" s="45">
        <f>データ!T6</f>
        <v>86.96</v>
      </c>
      <c r="AU8" s="45"/>
      <c r="AV8" s="45"/>
      <c r="AW8" s="45"/>
      <c r="AX8" s="45"/>
      <c r="AY8" s="45"/>
      <c r="AZ8" s="45"/>
      <c r="BA8" s="45"/>
      <c r="BB8" s="45">
        <f>データ!U6</f>
        <v>109.12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56.6</v>
      </c>
      <c r="Q10" s="45"/>
      <c r="R10" s="45"/>
      <c r="S10" s="45"/>
      <c r="T10" s="45"/>
      <c r="U10" s="45"/>
      <c r="V10" s="45"/>
      <c r="W10" s="45">
        <f>データ!Q6</f>
        <v>100</v>
      </c>
      <c r="X10" s="45"/>
      <c r="Y10" s="45"/>
      <c r="Z10" s="45"/>
      <c r="AA10" s="45"/>
      <c r="AB10" s="45"/>
      <c r="AC10" s="45"/>
      <c r="AD10" s="50">
        <f>データ!R6</f>
        <v>4752</v>
      </c>
      <c r="AE10" s="50"/>
      <c r="AF10" s="50"/>
      <c r="AG10" s="50"/>
      <c r="AH10" s="50"/>
      <c r="AI10" s="50"/>
      <c r="AJ10" s="50"/>
      <c r="AK10" s="2"/>
      <c r="AL10" s="50">
        <f>データ!V6</f>
        <v>5348</v>
      </c>
      <c r="AM10" s="50"/>
      <c r="AN10" s="50"/>
      <c r="AO10" s="50"/>
      <c r="AP10" s="50"/>
      <c r="AQ10" s="50"/>
      <c r="AR10" s="50"/>
      <c r="AS10" s="50"/>
      <c r="AT10" s="45">
        <f>データ!W6</f>
        <v>3.06</v>
      </c>
      <c r="AU10" s="45"/>
      <c r="AV10" s="45"/>
      <c r="AW10" s="45"/>
      <c r="AX10" s="45"/>
      <c r="AY10" s="45"/>
      <c r="AZ10" s="45"/>
      <c r="BA10" s="45"/>
      <c r="BB10" s="45">
        <f>データ!X6</f>
        <v>1747.71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Z0PQW0wFMgH9TcE4h3+f5nA4hF6ngWx8ZIG1TfGWflBGmS5Z6vkI9R3FJDy6b7em4iThdBEnrEwim9OvjgxY2A==" saltValue="3Ej6MyADn5m4fuP0oGrw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203840</v>
      </c>
      <c r="D6" s="33">
        <f t="shared" si="3"/>
        <v>47</v>
      </c>
      <c r="E6" s="33">
        <f t="shared" si="3"/>
        <v>17</v>
      </c>
      <c r="F6" s="33">
        <f t="shared" si="3"/>
        <v>1</v>
      </c>
      <c r="G6" s="33">
        <f t="shared" si="3"/>
        <v>0</v>
      </c>
      <c r="H6" s="33" t="str">
        <f t="shared" si="3"/>
        <v>長野県　飯島町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56.6</v>
      </c>
      <c r="Q6" s="34">
        <f t="shared" si="3"/>
        <v>100</v>
      </c>
      <c r="R6" s="34">
        <f t="shared" si="3"/>
        <v>4752</v>
      </c>
      <c r="S6" s="34">
        <f t="shared" si="3"/>
        <v>9489</v>
      </c>
      <c r="T6" s="34">
        <f t="shared" si="3"/>
        <v>86.96</v>
      </c>
      <c r="U6" s="34">
        <f t="shared" si="3"/>
        <v>109.12</v>
      </c>
      <c r="V6" s="34">
        <f t="shared" si="3"/>
        <v>5348</v>
      </c>
      <c r="W6" s="34">
        <f t="shared" si="3"/>
        <v>3.06</v>
      </c>
      <c r="X6" s="34">
        <f t="shared" si="3"/>
        <v>1747.71</v>
      </c>
      <c r="Y6" s="35">
        <f>IF(Y7="",NA(),Y7)</f>
        <v>44.85</v>
      </c>
      <c r="Z6" s="35">
        <f t="shared" ref="Z6:AH6" si="4">IF(Z7="",NA(),Z7)</f>
        <v>45.34</v>
      </c>
      <c r="AA6" s="35">
        <f t="shared" si="4"/>
        <v>45.21</v>
      </c>
      <c r="AB6" s="35">
        <f t="shared" si="4"/>
        <v>43.91</v>
      </c>
      <c r="AC6" s="35">
        <f t="shared" si="4"/>
        <v>42.42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4265.09</v>
      </c>
      <c r="BG6" s="35">
        <f t="shared" ref="BG6:BO6" si="7">IF(BG7="",NA(),BG7)</f>
        <v>3769.06</v>
      </c>
      <c r="BH6" s="35">
        <f t="shared" si="7"/>
        <v>4206.8500000000004</v>
      </c>
      <c r="BI6" s="35">
        <f t="shared" si="7"/>
        <v>3992.95</v>
      </c>
      <c r="BJ6" s="35">
        <f t="shared" si="7"/>
        <v>3821.13</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48.33</v>
      </c>
      <c r="BR6" s="35">
        <f t="shared" ref="BR6:BZ6" si="8">IF(BR7="",NA(),BR7)</f>
        <v>48.94</v>
      </c>
      <c r="BS6" s="35">
        <f t="shared" si="8"/>
        <v>54.35</v>
      </c>
      <c r="BT6" s="35">
        <f t="shared" si="8"/>
        <v>90.86</v>
      </c>
      <c r="BU6" s="35">
        <f t="shared" si="8"/>
        <v>94.92</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433.33</v>
      </c>
      <c r="CC6" s="35">
        <f t="shared" ref="CC6:CK6" si="9">IF(CC7="",NA(),CC7)</f>
        <v>429.85</v>
      </c>
      <c r="CD6" s="35">
        <f t="shared" si="9"/>
        <v>388.25</v>
      </c>
      <c r="CE6" s="35">
        <f t="shared" si="9"/>
        <v>244.65</v>
      </c>
      <c r="CF6" s="35">
        <f t="shared" si="9"/>
        <v>232.57</v>
      </c>
      <c r="CG6" s="35">
        <f t="shared" si="9"/>
        <v>351.41</v>
      </c>
      <c r="CH6" s="35">
        <f t="shared" si="9"/>
        <v>250.84</v>
      </c>
      <c r="CI6" s="35">
        <f t="shared" si="9"/>
        <v>235.61</v>
      </c>
      <c r="CJ6" s="35">
        <f t="shared" si="9"/>
        <v>216.21</v>
      </c>
      <c r="CK6" s="35">
        <f t="shared" si="9"/>
        <v>220.31</v>
      </c>
      <c r="CL6" s="34" t="str">
        <f>IF(CL7="","",IF(CL7="-","【-】","【"&amp;SUBSTITUTE(TEXT(CL7,"#,##0.00"),"-","△")&amp;"】"))</f>
        <v>【136.86】</v>
      </c>
      <c r="CM6" s="35">
        <f>IF(CM7="",NA(),CM7)</f>
        <v>51.05</v>
      </c>
      <c r="CN6" s="35">
        <f t="shared" ref="CN6:CV6" si="10">IF(CN7="",NA(),CN7)</f>
        <v>53</v>
      </c>
      <c r="CO6" s="35">
        <f t="shared" si="10"/>
        <v>53.95</v>
      </c>
      <c r="CP6" s="35">
        <f t="shared" si="10"/>
        <v>52.41</v>
      </c>
      <c r="CQ6" s="35">
        <f t="shared" si="10"/>
        <v>52.86</v>
      </c>
      <c r="CR6" s="35">
        <f t="shared" si="10"/>
        <v>43.53</v>
      </c>
      <c r="CS6" s="35">
        <f t="shared" si="10"/>
        <v>49.39</v>
      </c>
      <c r="CT6" s="35">
        <f t="shared" si="10"/>
        <v>49.25</v>
      </c>
      <c r="CU6" s="35">
        <f t="shared" si="10"/>
        <v>50.24</v>
      </c>
      <c r="CV6" s="35">
        <f t="shared" si="10"/>
        <v>49.68</v>
      </c>
      <c r="CW6" s="34" t="str">
        <f>IF(CW7="","",IF(CW7="-","【-】","【"&amp;SUBSTITUTE(TEXT(CW7,"#,##0.00"),"-","△")&amp;"】"))</f>
        <v>【58.98】</v>
      </c>
      <c r="CX6" s="35">
        <f>IF(CX7="",NA(),CX7)</f>
        <v>67.349999999999994</v>
      </c>
      <c r="CY6" s="35">
        <f t="shared" ref="CY6:DG6" si="11">IF(CY7="",NA(),CY7)</f>
        <v>69.790000000000006</v>
      </c>
      <c r="CZ6" s="35">
        <f t="shared" si="11"/>
        <v>71.28</v>
      </c>
      <c r="DA6" s="35">
        <f t="shared" si="11"/>
        <v>71.98</v>
      </c>
      <c r="DB6" s="35">
        <f t="shared" si="11"/>
        <v>73.19</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203840</v>
      </c>
      <c r="D7" s="37">
        <v>47</v>
      </c>
      <c r="E7" s="37">
        <v>17</v>
      </c>
      <c r="F7" s="37">
        <v>1</v>
      </c>
      <c r="G7" s="37">
        <v>0</v>
      </c>
      <c r="H7" s="37" t="s">
        <v>97</v>
      </c>
      <c r="I7" s="37" t="s">
        <v>98</v>
      </c>
      <c r="J7" s="37" t="s">
        <v>99</v>
      </c>
      <c r="K7" s="37" t="s">
        <v>100</v>
      </c>
      <c r="L7" s="37" t="s">
        <v>101</v>
      </c>
      <c r="M7" s="37" t="s">
        <v>102</v>
      </c>
      <c r="N7" s="38" t="s">
        <v>103</v>
      </c>
      <c r="O7" s="38" t="s">
        <v>104</v>
      </c>
      <c r="P7" s="38">
        <v>56.6</v>
      </c>
      <c r="Q7" s="38">
        <v>100</v>
      </c>
      <c r="R7" s="38">
        <v>4752</v>
      </c>
      <c r="S7" s="38">
        <v>9489</v>
      </c>
      <c r="T7" s="38">
        <v>86.96</v>
      </c>
      <c r="U7" s="38">
        <v>109.12</v>
      </c>
      <c r="V7" s="38">
        <v>5348</v>
      </c>
      <c r="W7" s="38">
        <v>3.06</v>
      </c>
      <c r="X7" s="38">
        <v>1747.71</v>
      </c>
      <c r="Y7" s="38">
        <v>44.85</v>
      </c>
      <c r="Z7" s="38">
        <v>45.34</v>
      </c>
      <c r="AA7" s="38">
        <v>45.21</v>
      </c>
      <c r="AB7" s="38">
        <v>43.91</v>
      </c>
      <c r="AC7" s="38">
        <v>42.42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4265.09</v>
      </c>
      <c r="BG7" s="38">
        <v>3769.06</v>
      </c>
      <c r="BH7" s="38">
        <v>4206.8500000000004</v>
      </c>
      <c r="BI7" s="38">
        <v>3992.95</v>
      </c>
      <c r="BJ7" s="38">
        <v>3821.13</v>
      </c>
      <c r="BK7" s="38">
        <v>1696.96</v>
      </c>
      <c r="BL7" s="38">
        <v>1162.3599999999999</v>
      </c>
      <c r="BM7" s="38">
        <v>1047.6500000000001</v>
      </c>
      <c r="BN7" s="38">
        <v>1124.26</v>
      </c>
      <c r="BO7" s="38">
        <v>1048.23</v>
      </c>
      <c r="BP7" s="38">
        <v>682.78</v>
      </c>
      <c r="BQ7" s="38">
        <v>48.33</v>
      </c>
      <c r="BR7" s="38">
        <v>48.94</v>
      </c>
      <c r="BS7" s="38">
        <v>54.35</v>
      </c>
      <c r="BT7" s="38">
        <v>90.86</v>
      </c>
      <c r="BU7" s="38">
        <v>94.92</v>
      </c>
      <c r="BV7" s="38">
        <v>47.23</v>
      </c>
      <c r="BW7" s="38">
        <v>68.209999999999994</v>
      </c>
      <c r="BX7" s="38">
        <v>74.040000000000006</v>
      </c>
      <c r="BY7" s="38">
        <v>80.58</v>
      </c>
      <c r="BZ7" s="38">
        <v>78.92</v>
      </c>
      <c r="CA7" s="38">
        <v>100.91</v>
      </c>
      <c r="CB7" s="38">
        <v>433.33</v>
      </c>
      <c r="CC7" s="38">
        <v>429.85</v>
      </c>
      <c r="CD7" s="38">
        <v>388.25</v>
      </c>
      <c r="CE7" s="38">
        <v>244.65</v>
      </c>
      <c r="CF7" s="38">
        <v>232.57</v>
      </c>
      <c r="CG7" s="38">
        <v>351.41</v>
      </c>
      <c r="CH7" s="38">
        <v>250.84</v>
      </c>
      <c r="CI7" s="38">
        <v>235.61</v>
      </c>
      <c r="CJ7" s="38">
        <v>216.21</v>
      </c>
      <c r="CK7" s="38">
        <v>220.31</v>
      </c>
      <c r="CL7" s="38">
        <v>136.86000000000001</v>
      </c>
      <c r="CM7" s="38">
        <v>51.05</v>
      </c>
      <c r="CN7" s="38">
        <v>53</v>
      </c>
      <c r="CO7" s="38">
        <v>53.95</v>
      </c>
      <c r="CP7" s="38">
        <v>52.41</v>
      </c>
      <c r="CQ7" s="38">
        <v>52.86</v>
      </c>
      <c r="CR7" s="38">
        <v>43.53</v>
      </c>
      <c r="CS7" s="38">
        <v>49.39</v>
      </c>
      <c r="CT7" s="38">
        <v>49.25</v>
      </c>
      <c r="CU7" s="38">
        <v>50.24</v>
      </c>
      <c r="CV7" s="38">
        <v>49.68</v>
      </c>
      <c r="CW7" s="38">
        <v>58.98</v>
      </c>
      <c r="CX7" s="38">
        <v>67.349999999999994</v>
      </c>
      <c r="CY7" s="38">
        <v>69.790000000000006</v>
      </c>
      <c r="CZ7" s="38">
        <v>71.28</v>
      </c>
      <c r="DA7" s="38">
        <v>71.98</v>
      </c>
      <c r="DB7" s="38">
        <v>73.19</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2019-12-05T05:04:27Z</dcterms:created>
  <dcterms:modified xsi:type="dcterms:W3CDTF">2020-02-20T02:36:15Z</dcterms:modified>
  <cp:category/>
</cp:coreProperties>
</file>