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ka52\市町村課\001財政係\005公営企業\H31\001公営企業一般\001公営企業一般\経営比較分析表\水道・下水・交通・電気・休養宿泊・駐車場・病院\07経営比較分析表（公表用）\04　上伊那地域振興局\203831 箕輪町\"/>
    </mc:Choice>
  </mc:AlternateContent>
  <workbookProtection workbookAlgorithmName="SHA-512" workbookHashValue="gSlWoAxP4Ve5ZabYNBpaS4Ax5FUBU2luVR7/gOuPx92yi4LamfDvwqvNvHf0NQLdF/cY+TAChhcb+Tfhui0K0g==" workbookSaltValue="nm8CKqsFN/WAn4LcrFVEnA==" workbookSpinCount="100000" lockStructure="1"/>
  <bookViews>
    <workbookView xWindow="8595" yWindow="-15" windowWidth="7710" windowHeight="8040"/>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G6" i="5" l="1"/>
  <c r="EO6" i="5" l="1"/>
  <c r="EN6" i="5"/>
  <c r="EM6" i="5"/>
  <c r="EL6" i="5"/>
  <c r="EK6" i="5"/>
  <c r="EJ6" i="5"/>
  <c r="EI6" i="5"/>
  <c r="EH6" i="5"/>
  <c r="EF6" i="5"/>
  <c r="EE6" i="5"/>
  <c r="ED6" i="5"/>
  <c r="N85"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AT10" i="4" s="1"/>
  <c r="V6" i="5"/>
  <c r="U6" i="5"/>
  <c r="BB8" i="4" s="1"/>
  <c r="T6" i="5"/>
  <c r="AT8" i="4" s="1"/>
  <c r="S6" i="5"/>
  <c r="R6" i="5"/>
  <c r="AD10" i="4" s="1"/>
  <c r="Q6" i="5"/>
  <c r="W10" i="4" s="1"/>
  <c r="P6" i="5"/>
  <c r="P10" i="4" s="1"/>
  <c r="O6" i="5"/>
  <c r="N6" i="5"/>
  <c r="M6" i="5"/>
  <c r="AD8" i="4" s="1"/>
  <c r="L6" i="5"/>
  <c r="K6" i="5"/>
  <c r="P8" i="4" s="1"/>
  <c r="J6" i="5"/>
  <c r="I8" i="4" s="1"/>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L85" i="4"/>
  <c r="K85" i="4"/>
  <c r="I85" i="4"/>
  <c r="H85" i="4"/>
  <c r="G85" i="4"/>
  <c r="E85" i="4"/>
  <c r="BB10" i="4"/>
  <c r="AL10" i="4"/>
  <c r="I10" i="4"/>
  <c r="B10" i="4"/>
  <c r="AL8" i="4"/>
  <c r="W8" i="4"/>
  <c r="B6" i="4"/>
  <c r="C10" i="5" l="1"/>
  <c r="D10" i="5"/>
  <c r="E10" i="5"/>
  <c r="B10" i="5"/>
</calcChain>
</file>

<file path=xl/sharedStrings.xml><?xml version="1.0" encoding="utf-8"?>
<sst xmlns="http://schemas.openxmlformats.org/spreadsheetml/2006/main" count="228" uniqueCount="111">
  <si>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</si>
  <si>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</si>
  <si>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</si>
  <si>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</si>
  <si>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</si>
  <si>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</si>
  <si>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</si>
  <si>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</si>
  <si>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</si>
  <si>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</si>
  <si>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</si>
  <si>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</si>
  <si>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</si>
  <si>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</si>
  <si>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</si>
  <si>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</si>
  <si>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</si>
  <si>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</si>
  <si>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</si>
  <si>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</si>
  <si>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</si>
  <si>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</si>
  <si>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</si>
  <si>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</si>
  <si>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</si>
  <si>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</si>
  <si>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</si>
  <si>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</si>
  <si>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</si>
  <si>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</si>
  <si>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</si>
  <si>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</si>
  <si>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</si>
  <si>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</si>
  <si>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</si>
  <si>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</si>
  <si>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</si>
  <si>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</si>
  <si>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</si>
  <si>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</si>
  <si>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</si>
  <si>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</si>
  <si>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</si>
  <si>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</si>
  <si>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</si>
  <si>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</si>
  <si>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</si>
  <si>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</si>
  <si>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</si>
  <si>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</si>
  <si>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</si>
  <si>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</si>
  <si>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</si>
  <si>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</si>
  <si>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</si>
  <si>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</si>
  <si>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</si>
  <si>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</si>
  <si>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</si>
  <si>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</si>
  <si>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</si>
  <si>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</si>
  <si>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</si>
  <si>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</si>
  <si>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</si>
  <si>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</si>
  <si>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</si>
  <si>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</si>
  <si>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</si>
  <si>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</si>
  <si>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</si>
  <si>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</si>
  <si>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</si>
  <si>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</si>
  <si>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</si>
  <si>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</si>
  <si>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</si>
  <si>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</si>
  <si>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</si>
  <si>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</si>
  <si>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</si>
  <si>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</si>
  <si>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</si>
  <si>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</si>
  <si>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</si>
  <si>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</si>
  <si>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</si>
  <si>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</si>
  <si>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</si>
  <si>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</si>
  <si>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</si>
  <si>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</si>
  <si>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</si>
  <si>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</si>
  <si>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</si>
  <si>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</si>
  <si>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長野県　箕輪町</t>
  </si>
  <si>
    <t>法適用</t>
  </si>
  <si>
    <t>下水道事業</t>
  </si>
  <si>
    <t>特定環境保全公共下水道</t>
  </si>
  <si>
    <t>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</si>
  <si>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</si>
  <si>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</si>
  <si>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</si>
  <si>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</si>
  <si>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</si>
  <si>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</si>
  <si>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</si>
  <si>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□現状分析
　使用料収入や一般会計からの繰入金等の収益で、維持管理費や支払利息等の費用をどの程度賄えているかを表す”経常収支比率”が100％を超えており、収支上は黒字で累積欠損金は発生していない。収支の内訳では、下水道使用料が増加、一般会計補助金・減価償却費・企業債償還利息が減少している。
　一方で必要な経費を使用料収入でどれだけ賄えているかを表す”経費回収率”は前年度比6ポイント増であり、平均値を上回っている。また、汚水処理に必要となる経費（汚水処理原価）の増加に伴い平成26年度以降は100％を下回っている。
　１年以内に支払うべき債務に対して支払うことができる現金等の比率を表す”流動比率”は一般的に求められる指標値である100％を下回っているが、平成26年度以降は平均値を上回っている。
　料金収入に対する企業債残高の割合である”企業債残高対事業規模比率”は、増減はあるが平均値を上回っている。
　水洗化率は前年度比4ポイント増ではあるが、平均値を下回っている。
■現状分析からみた課題
　見かけの収支上は赤字ではないが、多額の一般会計補助金が充当されており、経費回収率も100％に達していない。独立採算を図るためには支出の削減、収入の増加に取り組む必要がある。</t>
    <rPh sb="77" eb="79">
      <t>シュウシ</t>
    </rPh>
    <rPh sb="79" eb="80">
      <t>ジョウ</t>
    </rPh>
    <rPh sb="81" eb="83">
      <t>クロジ</t>
    </rPh>
    <rPh sb="84" eb="86">
      <t>ルイセキ</t>
    </rPh>
    <rPh sb="86" eb="89">
      <t>ケッソンキン</t>
    </rPh>
    <rPh sb="90" eb="92">
      <t>ハッセイ</t>
    </rPh>
    <rPh sb="183" eb="187">
      <t>ゼンネンドヒ</t>
    </rPh>
    <rPh sb="192" eb="193">
      <t>ゾウ</t>
    </rPh>
    <rPh sb="197" eb="199">
      <t>ヘイキン</t>
    </rPh>
    <rPh sb="199" eb="200">
      <t>アタイ</t>
    </rPh>
    <rPh sb="201" eb="203">
      <t>ウワマワ</t>
    </rPh>
    <rPh sb="329" eb="331">
      <t>ヘイセイ</t>
    </rPh>
    <rPh sb="333" eb="335">
      <t>ネンド</t>
    </rPh>
    <rPh sb="335" eb="337">
      <t>イコウ</t>
    </rPh>
    <rPh sb="338" eb="340">
      <t>ヘイキン</t>
    </rPh>
    <rPh sb="340" eb="341">
      <t>アタイ</t>
    </rPh>
    <rPh sb="342" eb="344">
      <t>ウワマワ</t>
    </rPh>
    <rPh sb="386" eb="388">
      <t>ゾウゲン</t>
    </rPh>
    <rPh sb="460" eb="462">
      <t>アカジ</t>
    </rPh>
    <phoneticPr fontId="4"/>
  </si>
  <si>
    <t>　経営面では、一般会計からの補助金を繰り入れていること、経費回収率及び流動比率が100％に満たないこと等が課題である。事業の効率化等による支出の削減を図っていく。
　現時点で管渠施設の老朽化は進んでいないが、ストックマネジメントの視点を踏まえ、下水道サービスを安定的に確保していくために、計画的かつ効率的な施設管理を行う必要がある。</t>
    <rPh sb="33" eb="34">
      <t>オヨ</t>
    </rPh>
    <rPh sb="35" eb="37">
      <t>リュウドウ</t>
    </rPh>
    <rPh sb="37" eb="39">
      <t>ヒリツ</t>
    </rPh>
    <rPh sb="59" eb="61">
      <t>ジギョウ</t>
    </rPh>
    <rPh sb="83" eb="86">
      <t>ゲンジテン</t>
    </rPh>
    <phoneticPr fontId="4"/>
  </si>
  <si>
    <t xml:space="preserve">　経営面では、一般会計からの補助金を繰り入れていること、経費回収率が100％に満たないこと等が課題である。事業の効率化等による支出の削減を図っていくとともに、必要な下水道使用料を確保するために、平成30年度4月（7月徴収分）から使用料の平均10％値上げ改定を実施した。
　管渠施設の老朽化は進んでいないが、不明水対策と処理場の長寿命化、耐震化が必要である。令和元年度に策定予定の「ストックマネジメント」により、次年度以降、耐用年数に達し更新時期を迎える管路の更新事業費の平準化を図りつつ財源確保や経営に与える影響を踏まえた上で計画的かつ効率的な管路更新に取り組んでいく。
</t>
    <rPh sb="1" eb="3">
      <t>ケイエイ</t>
    </rPh>
    <rPh sb="3" eb="4">
      <t>メン</t>
    </rPh>
    <rPh sb="7" eb="9">
      <t>イッパン</t>
    </rPh>
    <rPh sb="9" eb="11">
      <t>カイケイ</t>
    </rPh>
    <rPh sb="14" eb="17">
      <t>ホジョキン</t>
    </rPh>
    <rPh sb="18" eb="19">
      <t>ク</t>
    </rPh>
    <rPh sb="20" eb="21">
      <t>イ</t>
    </rPh>
    <rPh sb="28" eb="30">
      <t>ケイヒ</t>
    </rPh>
    <rPh sb="30" eb="32">
      <t>カイシュウ</t>
    </rPh>
    <rPh sb="32" eb="33">
      <t>リツ</t>
    </rPh>
    <rPh sb="39" eb="40">
      <t>ミ</t>
    </rPh>
    <rPh sb="45" eb="46">
      <t>ナド</t>
    </rPh>
    <rPh sb="47" eb="49">
      <t>カダイ</t>
    </rPh>
    <rPh sb="53" eb="55">
      <t>ジギョウ</t>
    </rPh>
    <rPh sb="56" eb="59">
      <t>コウリツカ</t>
    </rPh>
    <rPh sb="59" eb="60">
      <t>ナド</t>
    </rPh>
    <rPh sb="63" eb="65">
      <t>シシュツ</t>
    </rPh>
    <rPh sb="66" eb="68">
      <t>サクゲン</t>
    </rPh>
    <rPh sb="69" eb="70">
      <t>ハカ</t>
    </rPh>
    <rPh sb="79" eb="81">
      <t>ヒツヨウ</t>
    </rPh>
    <rPh sb="82" eb="85">
      <t>ゲスイドウ</t>
    </rPh>
    <rPh sb="85" eb="88">
      <t>シヨウリョウ</t>
    </rPh>
    <rPh sb="89" eb="91">
      <t>カクホ</t>
    </rPh>
    <rPh sb="97" eb="99">
      <t>ヘイセイ</t>
    </rPh>
    <rPh sb="101" eb="103">
      <t>ネンド</t>
    </rPh>
    <rPh sb="104" eb="105">
      <t>ガツ</t>
    </rPh>
    <rPh sb="107" eb="108">
      <t>ガツ</t>
    </rPh>
    <rPh sb="108" eb="110">
      <t>チョウシュウ</t>
    </rPh>
    <rPh sb="110" eb="111">
      <t>ブン</t>
    </rPh>
    <rPh sb="114" eb="117">
      <t>シヨウリョウ</t>
    </rPh>
    <rPh sb="118" eb="120">
      <t>ヘイキン</t>
    </rPh>
    <rPh sb="123" eb="125">
      <t>ネア</t>
    </rPh>
    <rPh sb="126" eb="128">
      <t>カイテイ</t>
    </rPh>
    <rPh sb="129" eb="131">
      <t>ジッシ</t>
    </rPh>
    <rPh sb="136" eb="138">
      <t>カンキョ</t>
    </rPh>
    <rPh sb="138" eb="140">
      <t>シセツ</t>
    </rPh>
    <rPh sb="141" eb="144">
      <t>ロウキュウカ</t>
    </rPh>
    <rPh sb="145" eb="146">
      <t>スス</t>
    </rPh>
    <rPh sb="153" eb="155">
      <t>フメイ</t>
    </rPh>
    <rPh sb="155" eb="156">
      <t>スイ</t>
    </rPh>
    <rPh sb="156" eb="158">
      <t>タイサク</t>
    </rPh>
    <rPh sb="159" eb="162">
      <t>ショリジョウ</t>
    </rPh>
    <rPh sb="163" eb="164">
      <t>チョウ</t>
    </rPh>
    <rPh sb="164" eb="167">
      <t>ジュミョウカ</t>
    </rPh>
    <rPh sb="168" eb="171">
      <t>タイシンカ</t>
    </rPh>
    <rPh sb="172" eb="174">
      <t>ヒツヨウ</t>
    </rPh>
    <rPh sb="178" eb="180">
      <t>レイワ</t>
    </rPh>
    <rPh sb="180" eb="182">
      <t>ガンネン</t>
    </rPh>
    <rPh sb="182" eb="183">
      <t>ド</t>
    </rPh>
    <rPh sb="184" eb="186">
      <t>サクテイ</t>
    </rPh>
    <rPh sb="186" eb="188">
      <t>ヨテイ</t>
    </rPh>
    <rPh sb="205" eb="208">
      <t>ジネンド</t>
    </rPh>
    <rPh sb="208" eb="210">
      <t>イコウ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</si>
</sst>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rgb="FFFF0000"/>
      <name val="ＭＳ Ｐゴシック"/>
      <family val="2"/>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77" fontId="15" fillId="0" borderId="2" xfId="1" applyNumberFormat="1" applyFont="1" applyBorder="1" applyAlignment="1">
      <alignment vertical="center" shrinkToFit="1"/>
    </xf>
    <xf numFmtId="0" fontId="16" fillId="0" borderId="6"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formatCode="#,##0.00;&quot;△&quot;#,##0.00;&quot;-&quot;">
                  <c:v>0.86</c:v>
                </c:pt>
              </c:numCache>
            </c:numRef>
          </c:val>
          <c:extLst>
            <c:ext xmlns:c16="http://schemas.microsoft.com/office/drawing/2014/chart" uri="{C3380CC4-5D6E-409C-BE32-E72D297353CC}">
              <c16:uniqueId val="{00000000-7CD0-4264-AB6A-9132836F6E7A}"/>
            </c:ext>
          </c:extLst>
        </c:ser>
        <c:dLbls>
          <c:showLegendKey val="0"/>
          <c:showVal val="0"/>
          <c:showCatName val="0"/>
          <c:showSerName val="0"/>
          <c:showPercent val="0"/>
          <c:showBubbleSize val="0"/>
        </c:dLbls>
        <c:gapWidth val="150"/>
        <c:axId val="97557120"/>
        <c:axId val="975674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7.0000000000000007E-2</c:v>
                </c:pt>
                <c:pt idx="2">
                  <c:v>0.09</c:v>
                </c:pt>
                <c:pt idx="3">
                  <c:v>0.09</c:v>
                </c:pt>
                <c:pt idx="4">
                  <c:v>0.13</c:v>
                </c:pt>
              </c:numCache>
            </c:numRef>
          </c:val>
          <c:smooth val="0"/>
          <c:extLst>
            <c:ext xmlns:c16="http://schemas.microsoft.com/office/drawing/2014/chart" uri="{C3380CC4-5D6E-409C-BE32-E72D297353CC}">
              <c16:uniqueId val="{00000001-7CD0-4264-AB6A-9132836F6E7A}"/>
            </c:ext>
          </c:extLst>
        </c:ser>
        <c:dLbls>
          <c:showLegendKey val="0"/>
          <c:showVal val="0"/>
          <c:showCatName val="0"/>
          <c:showSerName val="0"/>
          <c:showPercent val="0"/>
          <c:showBubbleSize val="0"/>
        </c:dLbls>
        <c:marker val="1"/>
        <c:smooth val="0"/>
        <c:axId val="97557120"/>
        <c:axId val="97567488"/>
      </c:lineChart>
      <c:dateAx>
        <c:axId val="97557120"/>
        <c:scaling>
          <c:orientation val="minMax"/>
        </c:scaling>
        <c:delete val="1"/>
        <c:axPos val="b"/>
        <c:numFmt formatCode="ge" sourceLinked="1"/>
        <c:majorTickMark val="none"/>
        <c:minorTickMark val="none"/>
        <c:tickLblPos val="none"/>
        <c:crossAx val="97567488"/>
        <c:crosses val="autoZero"/>
        <c:auto val="1"/>
        <c:lblOffset val="100"/>
        <c:baseTimeUnit val="years"/>
      </c:dateAx>
      <c:valAx>
        <c:axId val="97567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557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751-4B90-AC93-4D4BBD304CA4}"/>
            </c:ext>
          </c:extLst>
        </c:ser>
        <c:dLbls>
          <c:showLegendKey val="0"/>
          <c:showVal val="0"/>
          <c:showCatName val="0"/>
          <c:showSerName val="0"/>
          <c:showPercent val="0"/>
          <c:showBubbleSize val="0"/>
        </c:dLbls>
        <c:gapWidth val="150"/>
        <c:axId val="109644416"/>
        <c:axId val="1096506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43.58</c:v>
                </c:pt>
                <c:pt idx="1">
                  <c:v>41.35</c:v>
                </c:pt>
                <c:pt idx="2">
                  <c:v>42.9</c:v>
                </c:pt>
                <c:pt idx="3">
                  <c:v>43.36</c:v>
                </c:pt>
                <c:pt idx="4">
                  <c:v>42.56</c:v>
                </c:pt>
              </c:numCache>
            </c:numRef>
          </c:val>
          <c:smooth val="0"/>
          <c:extLst>
            <c:ext xmlns:c16="http://schemas.microsoft.com/office/drawing/2014/chart" uri="{C3380CC4-5D6E-409C-BE32-E72D297353CC}">
              <c16:uniqueId val="{00000001-D751-4B90-AC93-4D4BBD304CA4}"/>
            </c:ext>
          </c:extLst>
        </c:ser>
        <c:dLbls>
          <c:showLegendKey val="0"/>
          <c:showVal val="0"/>
          <c:showCatName val="0"/>
          <c:showSerName val="0"/>
          <c:showPercent val="0"/>
          <c:showBubbleSize val="0"/>
        </c:dLbls>
        <c:marker val="1"/>
        <c:smooth val="0"/>
        <c:axId val="109644416"/>
        <c:axId val="109650688"/>
      </c:lineChart>
      <c:dateAx>
        <c:axId val="109644416"/>
        <c:scaling>
          <c:orientation val="minMax"/>
        </c:scaling>
        <c:delete val="1"/>
        <c:axPos val="b"/>
        <c:numFmt formatCode="ge" sourceLinked="1"/>
        <c:majorTickMark val="none"/>
        <c:minorTickMark val="none"/>
        <c:tickLblPos val="none"/>
        <c:crossAx val="109650688"/>
        <c:crosses val="autoZero"/>
        <c:auto val="1"/>
        <c:lblOffset val="100"/>
        <c:baseTimeUnit val="years"/>
      </c:dateAx>
      <c:valAx>
        <c:axId val="109650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644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74.06</c:v>
                </c:pt>
                <c:pt idx="1">
                  <c:v>74.08</c:v>
                </c:pt>
                <c:pt idx="2">
                  <c:v>74.180000000000007</c:v>
                </c:pt>
                <c:pt idx="3">
                  <c:v>74.349999999999994</c:v>
                </c:pt>
                <c:pt idx="4">
                  <c:v>78.25</c:v>
                </c:pt>
              </c:numCache>
            </c:numRef>
          </c:val>
          <c:extLst>
            <c:ext xmlns:c16="http://schemas.microsoft.com/office/drawing/2014/chart" uri="{C3380CC4-5D6E-409C-BE32-E72D297353CC}">
              <c16:uniqueId val="{00000000-0878-4CBA-AE39-E8973D0C2EE1}"/>
            </c:ext>
          </c:extLst>
        </c:ser>
        <c:dLbls>
          <c:showLegendKey val="0"/>
          <c:showVal val="0"/>
          <c:showCatName val="0"/>
          <c:showSerName val="0"/>
          <c:showPercent val="0"/>
          <c:showBubbleSize val="0"/>
        </c:dLbls>
        <c:gapWidth val="150"/>
        <c:axId val="109706240"/>
        <c:axId val="109970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82.35</c:v>
                </c:pt>
                <c:pt idx="1">
                  <c:v>82.9</c:v>
                </c:pt>
                <c:pt idx="2">
                  <c:v>83.5</c:v>
                </c:pt>
                <c:pt idx="3">
                  <c:v>83.06</c:v>
                </c:pt>
                <c:pt idx="4">
                  <c:v>83.32</c:v>
                </c:pt>
              </c:numCache>
            </c:numRef>
          </c:val>
          <c:smooth val="0"/>
          <c:extLst>
            <c:ext xmlns:c16="http://schemas.microsoft.com/office/drawing/2014/chart" uri="{C3380CC4-5D6E-409C-BE32-E72D297353CC}">
              <c16:uniqueId val="{00000001-0878-4CBA-AE39-E8973D0C2EE1}"/>
            </c:ext>
          </c:extLst>
        </c:ser>
        <c:dLbls>
          <c:showLegendKey val="0"/>
          <c:showVal val="0"/>
          <c:showCatName val="0"/>
          <c:showSerName val="0"/>
          <c:showPercent val="0"/>
          <c:showBubbleSize val="0"/>
        </c:dLbls>
        <c:marker val="1"/>
        <c:smooth val="0"/>
        <c:axId val="109706240"/>
        <c:axId val="109970560"/>
      </c:lineChart>
      <c:dateAx>
        <c:axId val="109706240"/>
        <c:scaling>
          <c:orientation val="minMax"/>
        </c:scaling>
        <c:delete val="1"/>
        <c:axPos val="b"/>
        <c:numFmt formatCode="ge" sourceLinked="1"/>
        <c:majorTickMark val="none"/>
        <c:minorTickMark val="none"/>
        <c:tickLblPos val="none"/>
        <c:crossAx val="109970560"/>
        <c:crosses val="autoZero"/>
        <c:auto val="1"/>
        <c:lblOffset val="100"/>
        <c:baseTimeUnit val="years"/>
      </c:dateAx>
      <c:valAx>
        <c:axId val="109970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706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101.14</c:v>
                </c:pt>
                <c:pt idx="1">
                  <c:v>100.11</c:v>
                </c:pt>
                <c:pt idx="2">
                  <c:v>100.26</c:v>
                </c:pt>
                <c:pt idx="3">
                  <c:v>100.35</c:v>
                </c:pt>
                <c:pt idx="4">
                  <c:v>100.4</c:v>
                </c:pt>
              </c:numCache>
            </c:numRef>
          </c:val>
          <c:extLst>
            <c:ext xmlns:c16="http://schemas.microsoft.com/office/drawing/2014/chart" uri="{C3380CC4-5D6E-409C-BE32-E72D297353CC}">
              <c16:uniqueId val="{00000000-A827-4432-973F-1911F1C3FB7F}"/>
            </c:ext>
          </c:extLst>
        </c:ser>
        <c:dLbls>
          <c:showLegendKey val="0"/>
          <c:showVal val="0"/>
          <c:showCatName val="0"/>
          <c:showSerName val="0"/>
          <c:showPercent val="0"/>
          <c:showBubbleSize val="0"/>
        </c:dLbls>
        <c:gapWidth val="150"/>
        <c:axId val="99826688"/>
        <c:axId val="998370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101.24</c:v>
                </c:pt>
                <c:pt idx="1">
                  <c:v>100.94</c:v>
                </c:pt>
                <c:pt idx="2">
                  <c:v>100.85</c:v>
                </c:pt>
                <c:pt idx="3">
                  <c:v>102.13</c:v>
                </c:pt>
                <c:pt idx="4">
                  <c:v>101.72</c:v>
                </c:pt>
              </c:numCache>
            </c:numRef>
          </c:val>
          <c:smooth val="0"/>
          <c:extLst>
            <c:ext xmlns:c16="http://schemas.microsoft.com/office/drawing/2014/chart" uri="{C3380CC4-5D6E-409C-BE32-E72D297353CC}">
              <c16:uniqueId val="{00000001-A827-4432-973F-1911F1C3FB7F}"/>
            </c:ext>
          </c:extLst>
        </c:ser>
        <c:dLbls>
          <c:showLegendKey val="0"/>
          <c:showVal val="0"/>
          <c:showCatName val="0"/>
          <c:showSerName val="0"/>
          <c:showPercent val="0"/>
          <c:showBubbleSize val="0"/>
        </c:dLbls>
        <c:marker val="1"/>
        <c:smooth val="0"/>
        <c:axId val="99826688"/>
        <c:axId val="99837056"/>
      </c:lineChart>
      <c:dateAx>
        <c:axId val="99826688"/>
        <c:scaling>
          <c:orientation val="minMax"/>
        </c:scaling>
        <c:delete val="1"/>
        <c:axPos val="b"/>
        <c:numFmt formatCode="ge" sourceLinked="1"/>
        <c:majorTickMark val="none"/>
        <c:minorTickMark val="none"/>
        <c:tickLblPos val="none"/>
        <c:crossAx val="99837056"/>
        <c:crosses val="autoZero"/>
        <c:auto val="1"/>
        <c:lblOffset val="100"/>
        <c:baseTimeUnit val="years"/>
      </c:dateAx>
      <c:valAx>
        <c:axId val="99837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826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4.6900000000000004</c:v>
                </c:pt>
                <c:pt idx="1">
                  <c:v>7.04</c:v>
                </c:pt>
                <c:pt idx="2">
                  <c:v>9.3000000000000007</c:v>
                </c:pt>
                <c:pt idx="3">
                  <c:v>11.66</c:v>
                </c:pt>
                <c:pt idx="4">
                  <c:v>11.5</c:v>
                </c:pt>
              </c:numCache>
            </c:numRef>
          </c:val>
          <c:extLst>
            <c:ext xmlns:c16="http://schemas.microsoft.com/office/drawing/2014/chart" uri="{C3380CC4-5D6E-409C-BE32-E72D297353CC}">
              <c16:uniqueId val="{00000000-D102-4E19-B9A0-FD0615FC32D1}"/>
            </c:ext>
          </c:extLst>
        </c:ser>
        <c:dLbls>
          <c:showLegendKey val="0"/>
          <c:showVal val="0"/>
          <c:showCatName val="0"/>
          <c:showSerName val="0"/>
          <c:showPercent val="0"/>
          <c:showBubbleSize val="0"/>
        </c:dLbls>
        <c:gapWidth val="150"/>
        <c:axId val="99863936"/>
        <c:axId val="101324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22.34</c:v>
                </c:pt>
                <c:pt idx="1">
                  <c:v>22.79</c:v>
                </c:pt>
                <c:pt idx="2">
                  <c:v>22.77</c:v>
                </c:pt>
                <c:pt idx="3">
                  <c:v>23.93</c:v>
                </c:pt>
                <c:pt idx="4">
                  <c:v>24.68</c:v>
                </c:pt>
              </c:numCache>
            </c:numRef>
          </c:val>
          <c:smooth val="0"/>
          <c:extLst>
            <c:ext xmlns:c16="http://schemas.microsoft.com/office/drawing/2014/chart" uri="{C3380CC4-5D6E-409C-BE32-E72D297353CC}">
              <c16:uniqueId val="{00000001-D102-4E19-B9A0-FD0615FC32D1}"/>
            </c:ext>
          </c:extLst>
        </c:ser>
        <c:dLbls>
          <c:showLegendKey val="0"/>
          <c:showVal val="0"/>
          <c:showCatName val="0"/>
          <c:showSerName val="0"/>
          <c:showPercent val="0"/>
          <c:showBubbleSize val="0"/>
        </c:dLbls>
        <c:marker val="1"/>
        <c:smooth val="0"/>
        <c:axId val="99863936"/>
        <c:axId val="101324288"/>
      </c:lineChart>
      <c:dateAx>
        <c:axId val="99863936"/>
        <c:scaling>
          <c:orientation val="minMax"/>
        </c:scaling>
        <c:delete val="1"/>
        <c:axPos val="b"/>
        <c:numFmt formatCode="ge" sourceLinked="1"/>
        <c:majorTickMark val="none"/>
        <c:minorTickMark val="none"/>
        <c:tickLblPos val="none"/>
        <c:crossAx val="101324288"/>
        <c:crosses val="autoZero"/>
        <c:auto val="1"/>
        <c:lblOffset val="100"/>
        <c:baseTimeUnit val="years"/>
      </c:dateAx>
      <c:valAx>
        <c:axId val="101324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89E-48CD-B20D-4B42232D5DDB}"/>
            </c:ext>
          </c:extLst>
        </c:ser>
        <c:dLbls>
          <c:showLegendKey val="0"/>
          <c:showVal val="0"/>
          <c:showCatName val="0"/>
          <c:showSerName val="0"/>
          <c:showPercent val="0"/>
          <c:showBubbleSize val="0"/>
        </c:dLbls>
        <c:gapWidth val="150"/>
        <c:axId val="101359616"/>
        <c:axId val="1013615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formatCode="#,##0.00;&quot;△&quot;#,##0.00">
                  <c:v>0</c:v>
                </c:pt>
                <c:pt idx="1">
                  <c:v>0.04</c:v>
                </c:pt>
                <c:pt idx="2" formatCode="#,##0.00;&quot;△&quot;#,##0.00">
                  <c:v>0</c:v>
                </c:pt>
                <c:pt idx="3" formatCode="#,##0.00;&quot;△&quot;#,##0.00">
                  <c:v>0</c:v>
                </c:pt>
                <c:pt idx="4">
                  <c:v>0.01</c:v>
                </c:pt>
              </c:numCache>
            </c:numRef>
          </c:val>
          <c:smooth val="0"/>
          <c:extLst>
            <c:ext xmlns:c16="http://schemas.microsoft.com/office/drawing/2014/chart" uri="{C3380CC4-5D6E-409C-BE32-E72D297353CC}">
              <c16:uniqueId val="{00000001-489E-48CD-B20D-4B42232D5DDB}"/>
            </c:ext>
          </c:extLst>
        </c:ser>
        <c:dLbls>
          <c:showLegendKey val="0"/>
          <c:showVal val="0"/>
          <c:showCatName val="0"/>
          <c:showSerName val="0"/>
          <c:showPercent val="0"/>
          <c:showBubbleSize val="0"/>
        </c:dLbls>
        <c:marker val="1"/>
        <c:smooth val="0"/>
        <c:axId val="101359616"/>
        <c:axId val="101361536"/>
      </c:lineChart>
      <c:dateAx>
        <c:axId val="101359616"/>
        <c:scaling>
          <c:orientation val="minMax"/>
        </c:scaling>
        <c:delete val="1"/>
        <c:axPos val="b"/>
        <c:numFmt formatCode="ge" sourceLinked="1"/>
        <c:majorTickMark val="none"/>
        <c:minorTickMark val="none"/>
        <c:tickLblPos val="none"/>
        <c:crossAx val="101361536"/>
        <c:crosses val="autoZero"/>
        <c:auto val="1"/>
        <c:lblOffset val="100"/>
        <c:baseTimeUnit val="years"/>
      </c:dateAx>
      <c:valAx>
        <c:axId val="101361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35961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formatCode="#,##0.00;&quot;△&quot;#,##0.00;&quot;-&quot;">
                  <c:v>16.95</c:v>
                </c:pt>
                <c:pt idx="1">
                  <c:v>0</c:v>
                </c:pt>
                <c:pt idx="2">
                  <c:v>0</c:v>
                </c:pt>
                <c:pt idx="3">
                  <c:v>0</c:v>
                </c:pt>
                <c:pt idx="4">
                  <c:v>0</c:v>
                </c:pt>
              </c:numCache>
            </c:numRef>
          </c:val>
          <c:extLst>
            <c:ext xmlns:c16="http://schemas.microsoft.com/office/drawing/2014/chart" uri="{C3380CC4-5D6E-409C-BE32-E72D297353CC}">
              <c16:uniqueId val="{00000000-4A53-4E83-A4A0-B09699954364}"/>
            </c:ext>
          </c:extLst>
        </c:ser>
        <c:dLbls>
          <c:showLegendKey val="0"/>
          <c:showVal val="0"/>
          <c:showCatName val="0"/>
          <c:showSerName val="0"/>
          <c:showPercent val="0"/>
          <c:showBubbleSize val="0"/>
        </c:dLbls>
        <c:gapWidth val="150"/>
        <c:axId val="102527744"/>
        <c:axId val="102529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184.13</c:v>
                </c:pt>
                <c:pt idx="1">
                  <c:v>101.85</c:v>
                </c:pt>
                <c:pt idx="2">
                  <c:v>110.77</c:v>
                </c:pt>
                <c:pt idx="3">
                  <c:v>109.51</c:v>
                </c:pt>
                <c:pt idx="4">
                  <c:v>112.88</c:v>
                </c:pt>
              </c:numCache>
            </c:numRef>
          </c:val>
          <c:smooth val="0"/>
          <c:extLst>
            <c:ext xmlns:c16="http://schemas.microsoft.com/office/drawing/2014/chart" uri="{C3380CC4-5D6E-409C-BE32-E72D297353CC}">
              <c16:uniqueId val="{00000001-4A53-4E83-A4A0-B09699954364}"/>
            </c:ext>
          </c:extLst>
        </c:ser>
        <c:dLbls>
          <c:showLegendKey val="0"/>
          <c:showVal val="0"/>
          <c:showCatName val="0"/>
          <c:showSerName val="0"/>
          <c:showPercent val="0"/>
          <c:showBubbleSize val="0"/>
        </c:dLbls>
        <c:marker val="1"/>
        <c:smooth val="0"/>
        <c:axId val="102527744"/>
        <c:axId val="102529664"/>
      </c:lineChart>
      <c:dateAx>
        <c:axId val="102527744"/>
        <c:scaling>
          <c:orientation val="minMax"/>
        </c:scaling>
        <c:delete val="1"/>
        <c:axPos val="b"/>
        <c:numFmt formatCode="ge" sourceLinked="1"/>
        <c:majorTickMark val="none"/>
        <c:minorTickMark val="none"/>
        <c:tickLblPos val="none"/>
        <c:crossAx val="102529664"/>
        <c:crosses val="autoZero"/>
        <c:auto val="1"/>
        <c:lblOffset val="100"/>
        <c:baseTimeUnit val="years"/>
      </c:dateAx>
      <c:valAx>
        <c:axId val="102529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527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76.08</c:v>
                </c:pt>
                <c:pt idx="1">
                  <c:v>77.180000000000007</c:v>
                </c:pt>
                <c:pt idx="2">
                  <c:v>80.08</c:v>
                </c:pt>
                <c:pt idx="3">
                  <c:v>76.03</c:v>
                </c:pt>
                <c:pt idx="4">
                  <c:v>78.36</c:v>
                </c:pt>
              </c:numCache>
            </c:numRef>
          </c:val>
          <c:extLst>
            <c:ext xmlns:c16="http://schemas.microsoft.com/office/drawing/2014/chart" uri="{C3380CC4-5D6E-409C-BE32-E72D297353CC}">
              <c16:uniqueId val="{00000000-CA00-45D8-9399-5F7AE9CF82A3}"/>
            </c:ext>
          </c:extLst>
        </c:ser>
        <c:dLbls>
          <c:showLegendKey val="0"/>
          <c:showVal val="0"/>
          <c:showCatName val="0"/>
          <c:showSerName val="0"/>
          <c:showPercent val="0"/>
          <c:showBubbleSize val="0"/>
        </c:dLbls>
        <c:gapWidth val="150"/>
        <c:axId val="102561280"/>
        <c:axId val="1025632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63.22</c:v>
                </c:pt>
                <c:pt idx="1">
                  <c:v>49.07</c:v>
                </c:pt>
                <c:pt idx="2">
                  <c:v>46.78</c:v>
                </c:pt>
                <c:pt idx="3">
                  <c:v>47.44</c:v>
                </c:pt>
                <c:pt idx="4">
                  <c:v>49.18</c:v>
                </c:pt>
              </c:numCache>
            </c:numRef>
          </c:val>
          <c:smooth val="0"/>
          <c:extLst>
            <c:ext xmlns:c16="http://schemas.microsoft.com/office/drawing/2014/chart" uri="{C3380CC4-5D6E-409C-BE32-E72D297353CC}">
              <c16:uniqueId val="{00000001-CA00-45D8-9399-5F7AE9CF82A3}"/>
            </c:ext>
          </c:extLst>
        </c:ser>
        <c:dLbls>
          <c:showLegendKey val="0"/>
          <c:showVal val="0"/>
          <c:showCatName val="0"/>
          <c:showSerName val="0"/>
          <c:showPercent val="0"/>
          <c:showBubbleSize val="0"/>
        </c:dLbls>
        <c:marker val="1"/>
        <c:smooth val="0"/>
        <c:axId val="102561280"/>
        <c:axId val="102563200"/>
      </c:lineChart>
      <c:dateAx>
        <c:axId val="102561280"/>
        <c:scaling>
          <c:orientation val="minMax"/>
        </c:scaling>
        <c:delete val="1"/>
        <c:axPos val="b"/>
        <c:numFmt formatCode="ge" sourceLinked="1"/>
        <c:majorTickMark val="none"/>
        <c:minorTickMark val="none"/>
        <c:tickLblPos val="none"/>
        <c:crossAx val="102563200"/>
        <c:crosses val="autoZero"/>
        <c:auto val="1"/>
        <c:lblOffset val="100"/>
        <c:baseTimeUnit val="years"/>
      </c:dateAx>
      <c:valAx>
        <c:axId val="102563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561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2368.7199999999998</c:v>
                </c:pt>
                <c:pt idx="1">
                  <c:v>2343.29</c:v>
                </c:pt>
                <c:pt idx="2">
                  <c:v>2947.99</c:v>
                </c:pt>
                <c:pt idx="3">
                  <c:v>2929.77</c:v>
                </c:pt>
                <c:pt idx="4">
                  <c:v>2455.88</c:v>
                </c:pt>
              </c:numCache>
            </c:numRef>
          </c:val>
          <c:extLst>
            <c:ext xmlns:c16="http://schemas.microsoft.com/office/drawing/2014/chart" uri="{C3380CC4-5D6E-409C-BE32-E72D297353CC}">
              <c16:uniqueId val="{00000000-BBDE-4FA8-B958-6E8863057E50}"/>
            </c:ext>
          </c:extLst>
        </c:ser>
        <c:dLbls>
          <c:showLegendKey val="0"/>
          <c:showVal val="0"/>
          <c:showCatName val="0"/>
          <c:showSerName val="0"/>
          <c:showPercent val="0"/>
          <c:showBubbleSize val="0"/>
        </c:dLbls>
        <c:gapWidth val="150"/>
        <c:axId val="102602240"/>
        <c:axId val="1026041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1436</c:v>
                </c:pt>
                <c:pt idx="1">
                  <c:v>1434.89</c:v>
                </c:pt>
                <c:pt idx="2">
                  <c:v>1298.9100000000001</c:v>
                </c:pt>
                <c:pt idx="3">
                  <c:v>1243.71</c:v>
                </c:pt>
                <c:pt idx="4">
                  <c:v>1194.1500000000001</c:v>
                </c:pt>
              </c:numCache>
            </c:numRef>
          </c:val>
          <c:smooth val="0"/>
          <c:extLst>
            <c:ext xmlns:c16="http://schemas.microsoft.com/office/drawing/2014/chart" uri="{C3380CC4-5D6E-409C-BE32-E72D297353CC}">
              <c16:uniqueId val="{00000001-BBDE-4FA8-B958-6E8863057E50}"/>
            </c:ext>
          </c:extLst>
        </c:ser>
        <c:dLbls>
          <c:showLegendKey val="0"/>
          <c:showVal val="0"/>
          <c:showCatName val="0"/>
          <c:showSerName val="0"/>
          <c:showPercent val="0"/>
          <c:showBubbleSize val="0"/>
        </c:dLbls>
        <c:marker val="1"/>
        <c:smooth val="0"/>
        <c:axId val="102602240"/>
        <c:axId val="102604160"/>
      </c:lineChart>
      <c:dateAx>
        <c:axId val="102602240"/>
        <c:scaling>
          <c:orientation val="minMax"/>
        </c:scaling>
        <c:delete val="1"/>
        <c:axPos val="b"/>
        <c:numFmt formatCode="ge" sourceLinked="1"/>
        <c:majorTickMark val="none"/>
        <c:minorTickMark val="none"/>
        <c:tickLblPos val="none"/>
        <c:crossAx val="102604160"/>
        <c:crosses val="autoZero"/>
        <c:auto val="1"/>
        <c:lblOffset val="100"/>
        <c:baseTimeUnit val="years"/>
      </c:dateAx>
      <c:valAx>
        <c:axId val="102604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602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87.3</c:v>
                </c:pt>
                <c:pt idx="1">
                  <c:v>93.07</c:v>
                </c:pt>
                <c:pt idx="2">
                  <c:v>83.23</c:v>
                </c:pt>
                <c:pt idx="3">
                  <c:v>82.97</c:v>
                </c:pt>
                <c:pt idx="4">
                  <c:v>88.48</c:v>
                </c:pt>
              </c:numCache>
            </c:numRef>
          </c:val>
          <c:extLst>
            <c:ext xmlns:c16="http://schemas.microsoft.com/office/drawing/2014/chart" uri="{C3380CC4-5D6E-409C-BE32-E72D297353CC}">
              <c16:uniqueId val="{00000000-C310-4C23-95CE-06BFE6FAD331}"/>
            </c:ext>
          </c:extLst>
        </c:ser>
        <c:dLbls>
          <c:showLegendKey val="0"/>
          <c:showVal val="0"/>
          <c:showCatName val="0"/>
          <c:showSerName val="0"/>
          <c:showPercent val="0"/>
          <c:showBubbleSize val="0"/>
        </c:dLbls>
        <c:gapWidth val="150"/>
        <c:axId val="102639488"/>
        <c:axId val="1026457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66.56</c:v>
                </c:pt>
                <c:pt idx="1">
                  <c:v>66.22</c:v>
                </c:pt>
                <c:pt idx="2">
                  <c:v>69.87</c:v>
                </c:pt>
                <c:pt idx="3">
                  <c:v>74.3</c:v>
                </c:pt>
                <c:pt idx="4">
                  <c:v>72.260000000000005</c:v>
                </c:pt>
              </c:numCache>
            </c:numRef>
          </c:val>
          <c:smooth val="0"/>
          <c:extLst>
            <c:ext xmlns:c16="http://schemas.microsoft.com/office/drawing/2014/chart" uri="{C3380CC4-5D6E-409C-BE32-E72D297353CC}">
              <c16:uniqueId val="{00000001-C310-4C23-95CE-06BFE6FAD331}"/>
            </c:ext>
          </c:extLst>
        </c:ser>
        <c:dLbls>
          <c:showLegendKey val="0"/>
          <c:showVal val="0"/>
          <c:showCatName val="0"/>
          <c:showSerName val="0"/>
          <c:showPercent val="0"/>
          <c:showBubbleSize val="0"/>
        </c:dLbls>
        <c:marker val="1"/>
        <c:smooth val="0"/>
        <c:axId val="102639488"/>
        <c:axId val="102645760"/>
      </c:lineChart>
      <c:dateAx>
        <c:axId val="102639488"/>
        <c:scaling>
          <c:orientation val="minMax"/>
        </c:scaling>
        <c:delete val="1"/>
        <c:axPos val="b"/>
        <c:numFmt formatCode="ge" sourceLinked="1"/>
        <c:majorTickMark val="none"/>
        <c:minorTickMark val="none"/>
        <c:tickLblPos val="none"/>
        <c:crossAx val="102645760"/>
        <c:crosses val="autoZero"/>
        <c:auto val="1"/>
        <c:lblOffset val="100"/>
        <c:baseTimeUnit val="years"/>
      </c:dateAx>
      <c:valAx>
        <c:axId val="102645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639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201.28</c:v>
                </c:pt>
                <c:pt idx="1">
                  <c:v>190.31</c:v>
                </c:pt>
                <c:pt idx="2">
                  <c:v>212.39</c:v>
                </c:pt>
                <c:pt idx="3">
                  <c:v>213.7</c:v>
                </c:pt>
                <c:pt idx="4">
                  <c:v>215.7</c:v>
                </c:pt>
              </c:numCache>
            </c:numRef>
          </c:val>
          <c:extLst>
            <c:ext xmlns:c16="http://schemas.microsoft.com/office/drawing/2014/chart" uri="{C3380CC4-5D6E-409C-BE32-E72D297353CC}">
              <c16:uniqueId val="{00000000-CEBC-44E0-A14F-C596B5CCB501}"/>
            </c:ext>
          </c:extLst>
        </c:ser>
        <c:dLbls>
          <c:showLegendKey val="0"/>
          <c:showVal val="0"/>
          <c:showCatName val="0"/>
          <c:showSerName val="0"/>
          <c:showPercent val="0"/>
          <c:showBubbleSize val="0"/>
        </c:dLbls>
        <c:gapWidth val="150"/>
        <c:axId val="102676736"/>
        <c:axId val="1026789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244.29</c:v>
                </c:pt>
                <c:pt idx="1">
                  <c:v>246.72</c:v>
                </c:pt>
                <c:pt idx="2">
                  <c:v>234.96</c:v>
                </c:pt>
                <c:pt idx="3">
                  <c:v>221.81</c:v>
                </c:pt>
                <c:pt idx="4">
                  <c:v>230.02</c:v>
                </c:pt>
              </c:numCache>
            </c:numRef>
          </c:val>
          <c:smooth val="0"/>
          <c:extLst>
            <c:ext xmlns:c16="http://schemas.microsoft.com/office/drawing/2014/chart" uri="{C3380CC4-5D6E-409C-BE32-E72D297353CC}">
              <c16:uniqueId val="{00000001-CEBC-44E0-A14F-C596B5CCB501}"/>
            </c:ext>
          </c:extLst>
        </c:ser>
        <c:dLbls>
          <c:showLegendKey val="0"/>
          <c:showVal val="0"/>
          <c:showCatName val="0"/>
          <c:showSerName val="0"/>
          <c:showPercent val="0"/>
          <c:showBubbleSize val="0"/>
        </c:dLbls>
        <c:marker val="1"/>
        <c:smooth val="0"/>
        <c:axId val="102676736"/>
        <c:axId val="102678912"/>
      </c:lineChart>
      <c:dateAx>
        <c:axId val="102676736"/>
        <c:scaling>
          <c:orientation val="minMax"/>
        </c:scaling>
        <c:delete val="1"/>
        <c:axPos val="b"/>
        <c:numFmt formatCode="ge" sourceLinked="1"/>
        <c:majorTickMark val="none"/>
        <c:minorTickMark val="none"/>
        <c:tickLblPos val="none"/>
        <c:crossAx val="102678912"/>
        <c:crosses val="autoZero"/>
        <c:auto val="1"/>
        <c:lblOffset val="100"/>
        <c:baseTimeUnit val="years"/>
      </c:dateAx>
      <c:valAx>
        <c:axId val="102678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676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【101.92】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【88.06】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【54.23】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【1,209.40】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【83.36】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【219.46】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【74.48】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55" zoomScaleNormal="55" workbookViewId="0">
      <selection activeCell="CW95" sqref="CW9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row>
    <row r="3" spans="1:78"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row>
    <row r="4" spans="1:78"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1" t="str">
        <f>データ!H6</f>
        <v>長野県　箕輪町</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1" t="s">
        <v>1</v>
      </c>
      <c r="C7" s="71"/>
      <c r="D7" s="71"/>
      <c r="E7" s="71"/>
      <c r="F7" s="71"/>
      <c r="G7" s="71"/>
      <c r="H7" s="71"/>
      <c r="I7" s="71" t="s">
        <v>2</v>
      </c>
      <c r="J7" s="71"/>
      <c r="K7" s="71"/>
      <c r="L7" s="71"/>
      <c r="M7" s="71"/>
      <c r="N7" s="71"/>
      <c r="O7" s="71"/>
      <c r="P7" s="71" t="s">
        <v>3</v>
      </c>
      <c r="Q7" s="71"/>
      <c r="R7" s="71"/>
      <c r="S7" s="71"/>
      <c r="T7" s="71"/>
      <c r="U7" s="71"/>
      <c r="V7" s="71"/>
      <c r="W7" s="71" t="s">
        <v>4</v>
      </c>
      <c r="X7" s="71"/>
      <c r="Y7" s="71"/>
      <c r="Z7" s="71"/>
      <c r="AA7" s="71"/>
      <c r="AB7" s="71"/>
      <c r="AC7" s="71"/>
      <c r="AD7" s="71" t="s">
        <v>5</v>
      </c>
      <c r="AE7" s="71"/>
      <c r="AF7" s="71"/>
      <c r="AG7" s="71"/>
      <c r="AH7" s="71"/>
      <c r="AI7" s="71"/>
      <c r="AJ7" s="71"/>
      <c r="AK7" s="3"/>
      <c r="AL7" s="71" t="s">
        <v>6</v>
      </c>
      <c r="AM7" s="71"/>
      <c r="AN7" s="71"/>
      <c r="AO7" s="71"/>
      <c r="AP7" s="71"/>
      <c r="AQ7" s="71"/>
      <c r="AR7" s="71"/>
      <c r="AS7" s="71"/>
      <c r="AT7" s="71" t="s">
        <v>7</v>
      </c>
      <c r="AU7" s="71"/>
      <c r="AV7" s="71"/>
      <c r="AW7" s="71"/>
      <c r="AX7" s="71"/>
      <c r="AY7" s="71"/>
      <c r="AZ7" s="71"/>
      <c r="BA7" s="71"/>
      <c r="BB7" s="71" t="s">
        <v>8</v>
      </c>
      <c r="BC7" s="71"/>
      <c r="BD7" s="71"/>
      <c r="BE7" s="71"/>
      <c r="BF7" s="71"/>
      <c r="BG7" s="71"/>
      <c r="BH7" s="71"/>
      <c r="BI7" s="71"/>
      <c r="BJ7" s="3"/>
      <c r="BK7" s="3"/>
      <c r="BL7" s="4" t="s">
        <v>9</v>
      </c>
      <c r="BM7" s="5"/>
      <c r="BN7" s="5"/>
      <c r="BO7" s="5"/>
      <c r="BP7" s="5"/>
      <c r="BQ7" s="5"/>
      <c r="BR7" s="5"/>
      <c r="BS7" s="5"/>
      <c r="BT7" s="5"/>
      <c r="BU7" s="5"/>
      <c r="BV7" s="5"/>
      <c r="BW7" s="5"/>
      <c r="BX7" s="5"/>
      <c r="BY7" s="6"/>
    </row>
    <row r="8" spans="1:78" ht="18.75" customHeight="1" x14ac:dyDescent="0.15">
      <c r="A8" s="2"/>
      <c r="B8" s="78" t="str">
        <f>データ!I6</f>
        <v>法適用</v>
      </c>
      <c r="C8" s="78"/>
      <c r="D8" s="78"/>
      <c r="E8" s="78"/>
      <c r="F8" s="78"/>
      <c r="G8" s="78"/>
      <c r="H8" s="78"/>
      <c r="I8" s="78" t="str">
        <f>データ!J6</f>
        <v>下水道事業</v>
      </c>
      <c r="J8" s="78"/>
      <c r="K8" s="78"/>
      <c r="L8" s="78"/>
      <c r="M8" s="78"/>
      <c r="N8" s="78"/>
      <c r="O8" s="78"/>
      <c r="P8" s="78" t="str">
        <f>データ!K6</f>
        <v>特定環境保全公共下水道</v>
      </c>
      <c r="Q8" s="78"/>
      <c r="R8" s="78"/>
      <c r="S8" s="78"/>
      <c r="T8" s="78"/>
      <c r="U8" s="78"/>
      <c r="V8" s="78"/>
      <c r="W8" s="78" t="str">
        <f>データ!L6</f>
        <v>D2</v>
      </c>
      <c r="X8" s="78"/>
      <c r="Y8" s="78"/>
      <c r="Z8" s="78"/>
      <c r="AA8" s="78"/>
      <c r="AB8" s="78"/>
      <c r="AC8" s="78"/>
      <c r="AD8" s="79" t="str">
        <f>データ!$M$6</f>
        <v>非設置</v>
      </c>
      <c r="AE8" s="79"/>
      <c r="AF8" s="79"/>
      <c r="AG8" s="79"/>
      <c r="AH8" s="79"/>
      <c r="AI8" s="79"/>
      <c r="AJ8" s="79"/>
      <c r="AK8" s="3"/>
      <c r="AL8" s="75">
        <f>データ!S6</f>
        <v>25050</v>
      </c>
      <c r="AM8" s="75"/>
      <c r="AN8" s="75"/>
      <c r="AO8" s="75"/>
      <c r="AP8" s="75"/>
      <c r="AQ8" s="75"/>
      <c r="AR8" s="75"/>
      <c r="AS8" s="75"/>
      <c r="AT8" s="74">
        <f>データ!T6</f>
        <v>85.91</v>
      </c>
      <c r="AU8" s="74"/>
      <c r="AV8" s="74"/>
      <c r="AW8" s="74"/>
      <c r="AX8" s="74"/>
      <c r="AY8" s="74"/>
      <c r="AZ8" s="74"/>
      <c r="BA8" s="74"/>
      <c r="BB8" s="74">
        <f>データ!U6</f>
        <v>291.58</v>
      </c>
      <c r="BC8" s="74"/>
      <c r="BD8" s="74"/>
      <c r="BE8" s="74"/>
      <c r="BF8" s="74"/>
      <c r="BG8" s="74"/>
      <c r="BH8" s="74"/>
      <c r="BI8" s="74"/>
      <c r="BJ8" s="3"/>
      <c r="BK8" s="3"/>
      <c r="BL8" s="76" t="s">
        <v>10</v>
      </c>
      <c r="BM8" s="77"/>
      <c r="BN8" s="7" t="s">
        <v>11</v>
      </c>
      <c r="BO8" s="8"/>
      <c r="BP8" s="8"/>
      <c r="BQ8" s="8"/>
      <c r="BR8" s="8"/>
      <c r="BS8" s="8"/>
      <c r="BT8" s="8"/>
      <c r="BU8" s="8"/>
      <c r="BV8" s="8"/>
      <c r="BW8" s="8"/>
      <c r="BX8" s="8"/>
      <c r="BY8" s="9"/>
    </row>
    <row r="9" spans="1:78" ht="18.75" customHeight="1" x14ac:dyDescent="0.15">
      <c r="A9" s="2"/>
      <c r="B9" s="71" t="s">
        <v>12</v>
      </c>
      <c r="C9" s="71"/>
      <c r="D9" s="71"/>
      <c r="E9" s="71"/>
      <c r="F9" s="71"/>
      <c r="G9" s="71"/>
      <c r="H9" s="71"/>
      <c r="I9" s="71" t="s">
        <v>13</v>
      </c>
      <c r="J9" s="71"/>
      <c r="K9" s="71"/>
      <c r="L9" s="71"/>
      <c r="M9" s="71"/>
      <c r="N9" s="71"/>
      <c r="O9" s="71"/>
      <c r="P9" s="71" t="s">
        <v>14</v>
      </c>
      <c r="Q9" s="71"/>
      <c r="R9" s="71"/>
      <c r="S9" s="71"/>
      <c r="T9" s="71"/>
      <c r="U9" s="71"/>
      <c r="V9" s="71"/>
      <c r="W9" s="71" t="s">
        <v>15</v>
      </c>
      <c r="X9" s="71"/>
      <c r="Y9" s="71"/>
      <c r="Z9" s="71"/>
      <c r="AA9" s="71"/>
      <c r="AB9" s="71"/>
      <c r="AC9" s="71"/>
      <c r="AD9" s="71" t="s">
        <v>16</v>
      </c>
      <c r="AE9" s="71"/>
      <c r="AF9" s="71"/>
      <c r="AG9" s="71"/>
      <c r="AH9" s="71"/>
      <c r="AI9" s="71"/>
      <c r="AJ9" s="71"/>
      <c r="AK9" s="3"/>
      <c r="AL9" s="71" t="s">
        <v>17</v>
      </c>
      <c r="AM9" s="71"/>
      <c r="AN9" s="71"/>
      <c r="AO9" s="71"/>
      <c r="AP9" s="71"/>
      <c r="AQ9" s="71"/>
      <c r="AR9" s="71"/>
      <c r="AS9" s="71"/>
      <c r="AT9" s="71" t="s">
        <v>18</v>
      </c>
      <c r="AU9" s="71"/>
      <c r="AV9" s="71"/>
      <c r="AW9" s="71"/>
      <c r="AX9" s="71"/>
      <c r="AY9" s="71"/>
      <c r="AZ9" s="71"/>
      <c r="BA9" s="71"/>
      <c r="BB9" s="71" t="s">
        <v>19</v>
      </c>
      <c r="BC9" s="71"/>
      <c r="BD9" s="71"/>
      <c r="BE9" s="71"/>
      <c r="BF9" s="71"/>
      <c r="BG9" s="71"/>
      <c r="BH9" s="71"/>
      <c r="BI9" s="71"/>
      <c r="BJ9" s="3"/>
      <c r="BK9" s="3"/>
      <c r="BL9" s="72" t="s">
        <v>20</v>
      </c>
      <c r="BM9" s="73"/>
      <c r="BN9" s="10" t="s">
        <v>21</v>
      </c>
      <c r="BO9" s="11"/>
      <c r="BP9" s="11"/>
      <c r="BQ9" s="11"/>
      <c r="BR9" s="11"/>
      <c r="BS9" s="11"/>
      <c r="BT9" s="11"/>
      <c r="BU9" s="11"/>
      <c r="BV9" s="11"/>
      <c r="BW9" s="11"/>
      <c r="BX9" s="11"/>
      <c r="BY9" s="12"/>
    </row>
    <row r="10" spans="1:78" ht="18.75" customHeight="1" x14ac:dyDescent="0.15">
      <c r="A10" s="2"/>
      <c r="B10" s="74" t="str">
        <f>データ!N6</f>
        <v>-</v>
      </c>
      <c r="C10" s="74"/>
      <c r="D10" s="74"/>
      <c r="E10" s="74"/>
      <c r="F10" s="74"/>
      <c r="G10" s="74"/>
      <c r="H10" s="74"/>
      <c r="I10" s="74">
        <f>データ!O6</f>
        <v>46.06</v>
      </c>
      <c r="J10" s="74"/>
      <c r="K10" s="74"/>
      <c r="L10" s="74"/>
      <c r="M10" s="74"/>
      <c r="N10" s="74"/>
      <c r="O10" s="74"/>
      <c r="P10" s="74">
        <f>データ!P6</f>
        <v>27.5</v>
      </c>
      <c r="Q10" s="74"/>
      <c r="R10" s="74"/>
      <c r="S10" s="74"/>
      <c r="T10" s="74"/>
      <c r="U10" s="74"/>
      <c r="V10" s="74"/>
      <c r="W10" s="74">
        <f>データ!Q6</f>
        <v>79.44</v>
      </c>
      <c r="X10" s="74"/>
      <c r="Y10" s="74"/>
      <c r="Z10" s="74"/>
      <c r="AA10" s="74"/>
      <c r="AB10" s="74"/>
      <c r="AC10" s="74"/>
      <c r="AD10" s="75">
        <f>データ!R6</f>
        <v>3866</v>
      </c>
      <c r="AE10" s="75"/>
      <c r="AF10" s="75"/>
      <c r="AG10" s="75"/>
      <c r="AH10" s="75"/>
      <c r="AI10" s="75"/>
      <c r="AJ10" s="75"/>
      <c r="AK10" s="2"/>
      <c r="AL10" s="75">
        <f>データ!V6</f>
        <v>6888</v>
      </c>
      <c r="AM10" s="75"/>
      <c r="AN10" s="75"/>
      <c r="AO10" s="75"/>
      <c r="AP10" s="75"/>
      <c r="AQ10" s="75"/>
      <c r="AR10" s="75"/>
      <c r="AS10" s="75"/>
      <c r="AT10" s="74">
        <f>データ!W6</f>
        <v>2.93</v>
      </c>
      <c r="AU10" s="74"/>
      <c r="AV10" s="74"/>
      <c r="AW10" s="74"/>
      <c r="AX10" s="74"/>
      <c r="AY10" s="74"/>
      <c r="AZ10" s="74"/>
      <c r="BA10" s="74"/>
      <c r="BB10" s="74">
        <f>データ!X6</f>
        <v>2350.85</v>
      </c>
      <c r="BC10" s="74"/>
      <c r="BD10" s="74"/>
      <c r="BE10" s="74"/>
      <c r="BF10" s="74"/>
      <c r="BG10" s="74"/>
      <c r="BH10" s="74"/>
      <c r="BI10" s="74"/>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5" t="s">
        <v>108</v>
      </c>
      <c r="BM16" s="66"/>
      <c r="BN16" s="66"/>
      <c r="BO16" s="66"/>
      <c r="BP16" s="66"/>
      <c r="BQ16" s="66"/>
      <c r="BR16" s="66"/>
      <c r="BS16" s="66"/>
      <c r="BT16" s="66"/>
      <c r="BU16" s="66"/>
      <c r="BV16" s="66"/>
      <c r="BW16" s="66"/>
      <c r="BX16" s="66"/>
      <c r="BY16" s="66"/>
      <c r="BZ16" s="67"/>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5"/>
      <c r="BM17" s="66"/>
      <c r="BN17" s="66"/>
      <c r="BO17" s="66"/>
      <c r="BP17" s="66"/>
      <c r="BQ17" s="66"/>
      <c r="BR17" s="66"/>
      <c r="BS17" s="66"/>
      <c r="BT17" s="66"/>
      <c r="BU17" s="66"/>
      <c r="BV17" s="66"/>
      <c r="BW17" s="66"/>
      <c r="BX17" s="66"/>
      <c r="BY17" s="66"/>
      <c r="BZ17" s="67"/>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5"/>
      <c r="BM18" s="66"/>
      <c r="BN18" s="66"/>
      <c r="BO18" s="66"/>
      <c r="BP18" s="66"/>
      <c r="BQ18" s="66"/>
      <c r="BR18" s="66"/>
      <c r="BS18" s="66"/>
      <c r="BT18" s="66"/>
      <c r="BU18" s="66"/>
      <c r="BV18" s="66"/>
      <c r="BW18" s="66"/>
      <c r="BX18" s="66"/>
      <c r="BY18" s="66"/>
      <c r="BZ18" s="67"/>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5"/>
      <c r="BM19" s="66"/>
      <c r="BN19" s="66"/>
      <c r="BO19" s="66"/>
      <c r="BP19" s="66"/>
      <c r="BQ19" s="66"/>
      <c r="BR19" s="66"/>
      <c r="BS19" s="66"/>
      <c r="BT19" s="66"/>
      <c r="BU19" s="66"/>
      <c r="BV19" s="66"/>
      <c r="BW19" s="66"/>
      <c r="BX19" s="66"/>
      <c r="BY19" s="66"/>
      <c r="BZ19" s="67"/>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5"/>
      <c r="BM20" s="66"/>
      <c r="BN20" s="66"/>
      <c r="BO20" s="66"/>
      <c r="BP20" s="66"/>
      <c r="BQ20" s="66"/>
      <c r="BR20" s="66"/>
      <c r="BS20" s="66"/>
      <c r="BT20" s="66"/>
      <c r="BU20" s="66"/>
      <c r="BV20" s="66"/>
      <c r="BW20" s="66"/>
      <c r="BX20" s="66"/>
      <c r="BY20" s="66"/>
      <c r="BZ20" s="67"/>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5"/>
      <c r="BM21" s="66"/>
      <c r="BN21" s="66"/>
      <c r="BO21" s="66"/>
      <c r="BP21" s="66"/>
      <c r="BQ21" s="66"/>
      <c r="BR21" s="66"/>
      <c r="BS21" s="66"/>
      <c r="BT21" s="66"/>
      <c r="BU21" s="66"/>
      <c r="BV21" s="66"/>
      <c r="BW21" s="66"/>
      <c r="BX21" s="66"/>
      <c r="BY21" s="66"/>
      <c r="BZ21" s="67"/>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5"/>
      <c r="BM22" s="66"/>
      <c r="BN22" s="66"/>
      <c r="BO22" s="66"/>
      <c r="BP22" s="66"/>
      <c r="BQ22" s="66"/>
      <c r="BR22" s="66"/>
      <c r="BS22" s="66"/>
      <c r="BT22" s="66"/>
      <c r="BU22" s="66"/>
      <c r="BV22" s="66"/>
      <c r="BW22" s="66"/>
      <c r="BX22" s="66"/>
      <c r="BY22" s="66"/>
      <c r="BZ22" s="67"/>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5"/>
      <c r="BM23" s="66"/>
      <c r="BN23" s="66"/>
      <c r="BO23" s="66"/>
      <c r="BP23" s="66"/>
      <c r="BQ23" s="66"/>
      <c r="BR23" s="66"/>
      <c r="BS23" s="66"/>
      <c r="BT23" s="66"/>
      <c r="BU23" s="66"/>
      <c r="BV23" s="66"/>
      <c r="BW23" s="66"/>
      <c r="BX23" s="66"/>
      <c r="BY23" s="66"/>
      <c r="BZ23" s="67"/>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5"/>
      <c r="BM24" s="66"/>
      <c r="BN24" s="66"/>
      <c r="BO24" s="66"/>
      <c r="BP24" s="66"/>
      <c r="BQ24" s="66"/>
      <c r="BR24" s="66"/>
      <c r="BS24" s="66"/>
      <c r="BT24" s="66"/>
      <c r="BU24" s="66"/>
      <c r="BV24" s="66"/>
      <c r="BW24" s="66"/>
      <c r="BX24" s="66"/>
      <c r="BY24" s="66"/>
      <c r="BZ24" s="67"/>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5"/>
      <c r="BM25" s="66"/>
      <c r="BN25" s="66"/>
      <c r="BO25" s="66"/>
      <c r="BP25" s="66"/>
      <c r="BQ25" s="66"/>
      <c r="BR25" s="66"/>
      <c r="BS25" s="66"/>
      <c r="BT25" s="66"/>
      <c r="BU25" s="66"/>
      <c r="BV25" s="66"/>
      <c r="BW25" s="66"/>
      <c r="BX25" s="66"/>
      <c r="BY25" s="66"/>
      <c r="BZ25" s="67"/>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5"/>
      <c r="BM26" s="66"/>
      <c r="BN26" s="66"/>
      <c r="BO26" s="66"/>
      <c r="BP26" s="66"/>
      <c r="BQ26" s="66"/>
      <c r="BR26" s="66"/>
      <c r="BS26" s="66"/>
      <c r="BT26" s="66"/>
      <c r="BU26" s="66"/>
      <c r="BV26" s="66"/>
      <c r="BW26" s="66"/>
      <c r="BX26" s="66"/>
      <c r="BY26" s="66"/>
      <c r="BZ26" s="67"/>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5"/>
      <c r="BM27" s="66"/>
      <c r="BN27" s="66"/>
      <c r="BO27" s="66"/>
      <c r="BP27" s="66"/>
      <c r="BQ27" s="66"/>
      <c r="BR27" s="66"/>
      <c r="BS27" s="66"/>
      <c r="BT27" s="66"/>
      <c r="BU27" s="66"/>
      <c r="BV27" s="66"/>
      <c r="BW27" s="66"/>
      <c r="BX27" s="66"/>
      <c r="BY27" s="66"/>
      <c r="BZ27" s="67"/>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5"/>
      <c r="BM28" s="66"/>
      <c r="BN28" s="66"/>
      <c r="BO28" s="66"/>
      <c r="BP28" s="66"/>
      <c r="BQ28" s="66"/>
      <c r="BR28" s="66"/>
      <c r="BS28" s="66"/>
      <c r="BT28" s="66"/>
      <c r="BU28" s="66"/>
      <c r="BV28" s="66"/>
      <c r="BW28" s="66"/>
      <c r="BX28" s="66"/>
      <c r="BY28" s="66"/>
      <c r="BZ28" s="67"/>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5"/>
      <c r="BM29" s="66"/>
      <c r="BN29" s="66"/>
      <c r="BO29" s="66"/>
      <c r="BP29" s="66"/>
      <c r="BQ29" s="66"/>
      <c r="BR29" s="66"/>
      <c r="BS29" s="66"/>
      <c r="BT29" s="66"/>
      <c r="BU29" s="66"/>
      <c r="BV29" s="66"/>
      <c r="BW29" s="66"/>
      <c r="BX29" s="66"/>
      <c r="BY29" s="66"/>
      <c r="BZ29" s="67"/>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5"/>
      <c r="BM30" s="66"/>
      <c r="BN30" s="66"/>
      <c r="BO30" s="66"/>
      <c r="BP30" s="66"/>
      <c r="BQ30" s="66"/>
      <c r="BR30" s="66"/>
      <c r="BS30" s="66"/>
      <c r="BT30" s="66"/>
      <c r="BU30" s="66"/>
      <c r="BV30" s="66"/>
      <c r="BW30" s="66"/>
      <c r="BX30" s="66"/>
      <c r="BY30" s="66"/>
      <c r="BZ30" s="67"/>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5"/>
      <c r="BM31" s="66"/>
      <c r="BN31" s="66"/>
      <c r="BO31" s="66"/>
      <c r="BP31" s="66"/>
      <c r="BQ31" s="66"/>
      <c r="BR31" s="66"/>
      <c r="BS31" s="66"/>
      <c r="BT31" s="66"/>
      <c r="BU31" s="66"/>
      <c r="BV31" s="66"/>
      <c r="BW31" s="66"/>
      <c r="BX31" s="66"/>
      <c r="BY31" s="66"/>
      <c r="BZ31" s="67"/>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5"/>
      <c r="BM32" s="66"/>
      <c r="BN32" s="66"/>
      <c r="BO32" s="66"/>
      <c r="BP32" s="66"/>
      <c r="BQ32" s="66"/>
      <c r="BR32" s="66"/>
      <c r="BS32" s="66"/>
      <c r="BT32" s="66"/>
      <c r="BU32" s="66"/>
      <c r="BV32" s="66"/>
      <c r="BW32" s="66"/>
      <c r="BX32" s="66"/>
      <c r="BY32" s="66"/>
      <c r="BZ32" s="67"/>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5"/>
      <c r="BM33" s="66"/>
      <c r="BN33" s="66"/>
      <c r="BO33" s="66"/>
      <c r="BP33" s="66"/>
      <c r="BQ33" s="66"/>
      <c r="BR33" s="66"/>
      <c r="BS33" s="66"/>
      <c r="BT33" s="66"/>
      <c r="BU33" s="66"/>
      <c r="BV33" s="66"/>
      <c r="BW33" s="66"/>
      <c r="BX33" s="66"/>
      <c r="BY33" s="66"/>
      <c r="BZ33" s="67"/>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5"/>
      <c r="BM34" s="66"/>
      <c r="BN34" s="66"/>
      <c r="BO34" s="66"/>
      <c r="BP34" s="66"/>
      <c r="BQ34" s="66"/>
      <c r="BR34" s="66"/>
      <c r="BS34" s="66"/>
      <c r="BT34" s="66"/>
      <c r="BU34" s="66"/>
      <c r="BV34" s="66"/>
      <c r="BW34" s="66"/>
      <c r="BX34" s="66"/>
      <c r="BY34" s="66"/>
      <c r="BZ34" s="67"/>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5"/>
      <c r="BM35" s="66"/>
      <c r="BN35" s="66"/>
      <c r="BO35" s="66"/>
      <c r="BP35" s="66"/>
      <c r="BQ35" s="66"/>
      <c r="BR35" s="66"/>
      <c r="BS35" s="66"/>
      <c r="BT35" s="66"/>
      <c r="BU35" s="66"/>
      <c r="BV35" s="66"/>
      <c r="BW35" s="66"/>
      <c r="BX35" s="66"/>
      <c r="BY35" s="66"/>
      <c r="BZ35" s="67"/>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5"/>
      <c r="BM36" s="66"/>
      <c r="BN36" s="66"/>
      <c r="BO36" s="66"/>
      <c r="BP36" s="66"/>
      <c r="BQ36" s="66"/>
      <c r="BR36" s="66"/>
      <c r="BS36" s="66"/>
      <c r="BT36" s="66"/>
      <c r="BU36" s="66"/>
      <c r="BV36" s="66"/>
      <c r="BW36" s="66"/>
      <c r="BX36" s="66"/>
      <c r="BY36" s="66"/>
      <c r="BZ36" s="67"/>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5"/>
      <c r="BM37" s="66"/>
      <c r="BN37" s="66"/>
      <c r="BO37" s="66"/>
      <c r="BP37" s="66"/>
      <c r="BQ37" s="66"/>
      <c r="BR37" s="66"/>
      <c r="BS37" s="66"/>
      <c r="BT37" s="66"/>
      <c r="BU37" s="66"/>
      <c r="BV37" s="66"/>
      <c r="BW37" s="66"/>
      <c r="BX37" s="66"/>
      <c r="BY37" s="66"/>
      <c r="BZ37" s="67"/>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5"/>
      <c r="BM38" s="66"/>
      <c r="BN38" s="66"/>
      <c r="BO38" s="66"/>
      <c r="BP38" s="66"/>
      <c r="BQ38" s="66"/>
      <c r="BR38" s="66"/>
      <c r="BS38" s="66"/>
      <c r="BT38" s="66"/>
      <c r="BU38" s="66"/>
      <c r="BV38" s="66"/>
      <c r="BW38" s="66"/>
      <c r="BX38" s="66"/>
      <c r="BY38" s="66"/>
      <c r="BZ38" s="67"/>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5"/>
      <c r="BM39" s="66"/>
      <c r="BN39" s="66"/>
      <c r="BO39" s="66"/>
      <c r="BP39" s="66"/>
      <c r="BQ39" s="66"/>
      <c r="BR39" s="66"/>
      <c r="BS39" s="66"/>
      <c r="BT39" s="66"/>
      <c r="BU39" s="66"/>
      <c r="BV39" s="66"/>
      <c r="BW39" s="66"/>
      <c r="BX39" s="66"/>
      <c r="BY39" s="66"/>
      <c r="BZ39" s="67"/>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5"/>
      <c r="BM40" s="66"/>
      <c r="BN40" s="66"/>
      <c r="BO40" s="66"/>
      <c r="BP40" s="66"/>
      <c r="BQ40" s="66"/>
      <c r="BR40" s="66"/>
      <c r="BS40" s="66"/>
      <c r="BT40" s="66"/>
      <c r="BU40" s="66"/>
      <c r="BV40" s="66"/>
      <c r="BW40" s="66"/>
      <c r="BX40" s="66"/>
      <c r="BY40" s="66"/>
      <c r="BZ40" s="67"/>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5"/>
      <c r="BM41" s="66"/>
      <c r="BN41" s="66"/>
      <c r="BO41" s="66"/>
      <c r="BP41" s="66"/>
      <c r="BQ41" s="66"/>
      <c r="BR41" s="66"/>
      <c r="BS41" s="66"/>
      <c r="BT41" s="66"/>
      <c r="BU41" s="66"/>
      <c r="BV41" s="66"/>
      <c r="BW41" s="66"/>
      <c r="BX41" s="66"/>
      <c r="BY41" s="66"/>
      <c r="BZ41" s="67"/>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5"/>
      <c r="BM42" s="66"/>
      <c r="BN42" s="66"/>
      <c r="BO42" s="66"/>
      <c r="BP42" s="66"/>
      <c r="BQ42" s="66"/>
      <c r="BR42" s="66"/>
      <c r="BS42" s="66"/>
      <c r="BT42" s="66"/>
      <c r="BU42" s="66"/>
      <c r="BV42" s="66"/>
      <c r="BW42" s="66"/>
      <c r="BX42" s="66"/>
      <c r="BY42" s="66"/>
      <c r="BZ42" s="67"/>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5"/>
      <c r="BM43" s="66"/>
      <c r="BN43" s="66"/>
      <c r="BO43" s="66"/>
      <c r="BP43" s="66"/>
      <c r="BQ43" s="66"/>
      <c r="BR43" s="66"/>
      <c r="BS43" s="66"/>
      <c r="BT43" s="66"/>
      <c r="BU43" s="66"/>
      <c r="BV43" s="66"/>
      <c r="BW43" s="66"/>
      <c r="BX43" s="66"/>
      <c r="BY43" s="66"/>
      <c r="BZ43" s="67"/>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8"/>
      <c r="BM44" s="69"/>
      <c r="BN44" s="69"/>
      <c r="BO44" s="69"/>
      <c r="BP44" s="69"/>
      <c r="BQ44" s="69"/>
      <c r="BR44" s="69"/>
      <c r="BS44" s="69"/>
      <c r="BT44" s="69"/>
      <c r="BU44" s="69"/>
      <c r="BV44" s="69"/>
      <c r="BW44" s="69"/>
      <c r="BX44" s="69"/>
      <c r="BY44" s="69"/>
      <c r="BZ44" s="70"/>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109</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110</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【101.92】</v>
      </c>
      <c r="F85" s="26" t="str">
        <f>データ!AT6</f>
        <v>【88.06】</v>
      </c>
      <c r="G85" s="26" t="str">
        <f>データ!BE6</f>
        <v>【54.23】</v>
      </c>
      <c r="H85" s="26" t="str">
        <f>データ!BP6</f>
        <v>【1,209.40】</v>
      </c>
      <c r="I85" s="26" t="str">
        <f>データ!CA6</f>
        <v>【74.48】</v>
      </c>
      <c r="J85" s="26" t="str">
        <f>データ!CL6</f>
        <v>【219.46】</v>
      </c>
      <c r="K85" s="26" t="str">
        <f>データ!CW6</f>
        <v>【42.82】</v>
      </c>
      <c r="L85" s="26" t="str">
        <f>データ!DH6</f>
        <v>【83.36】</v>
      </c>
      <c r="M85" s="26" t="str">
        <f>データ!DS6</f>
        <v>【24.88】</v>
      </c>
      <c r="N85" s="26" t="str">
        <f>データ!ED6</f>
        <v>【0.01】</v>
      </c>
      <c r="O85" s="26" t="str">
        <f>データ!EO6</f>
        <v>【0.12】</v>
      </c>
    </row>
  </sheetData>
  <sheetProtection algorithmName="SHA-512" hashValue="FZpkw1UQa69CuG+jSWeAUwwLtIYNSjqhe3F5sJiJ4CEKTY3wl9QHpuuBAfBHExNeroGAqPe1AiN98lWlEPq9RA==" saltValue="qh5muhmt+wEyeuc0tMGIL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83" t="s">
        <v>52</v>
      </c>
      <c r="I3" s="84"/>
      <c r="J3" s="84"/>
      <c r="K3" s="84"/>
      <c r="L3" s="84"/>
      <c r="M3" s="84"/>
      <c r="N3" s="84"/>
      <c r="O3" s="84"/>
      <c r="P3" s="84"/>
      <c r="Q3" s="84"/>
      <c r="R3" s="84"/>
      <c r="S3" s="84"/>
      <c r="T3" s="84"/>
      <c r="U3" s="84"/>
      <c r="V3" s="84"/>
      <c r="W3" s="84"/>
      <c r="X3" s="85"/>
      <c r="Y3" s="89" t="s">
        <v>53</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54</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8" x14ac:dyDescent="0.15">
      <c r="A4" s="28" t="s">
        <v>55</v>
      </c>
      <c r="B4" s="30"/>
      <c r="C4" s="30"/>
      <c r="D4" s="30"/>
      <c r="E4" s="30"/>
      <c r="F4" s="30"/>
      <c r="G4" s="30"/>
      <c r="H4" s="86"/>
      <c r="I4" s="87"/>
      <c r="J4" s="87"/>
      <c r="K4" s="87"/>
      <c r="L4" s="87"/>
      <c r="M4" s="87"/>
      <c r="N4" s="87"/>
      <c r="O4" s="87"/>
      <c r="P4" s="87"/>
      <c r="Q4" s="87"/>
      <c r="R4" s="87"/>
      <c r="S4" s="87"/>
      <c r="T4" s="87"/>
      <c r="U4" s="87"/>
      <c r="V4" s="87"/>
      <c r="W4" s="87"/>
      <c r="X4" s="88"/>
      <c r="Y4" s="82" t="s">
        <v>56</v>
      </c>
      <c r="Z4" s="82"/>
      <c r="AA4" s="82"/>
      <c r="AB4" s="82"/>
      <c r="AC4" s="82"/>
      <c r="AD4" s="82"/>
      <c r="AE4" s="82"/>
      <c r="AF4" s="82"/>
      <c r="AG4" s="82"/>
      <c r="AH4" s="82"/>
      <c r="AI4" s="82"/>
      <c r="AJ4" s="82" t="s">
        <v>57</v>
      </c>
      <c r="AK4" s="82"/>
      <c r="AL4" s="82"/>
      <c r="AM4" s="82"/>
      <c r="AN4" s="82"/>
      <c r="AO4" s="82"/>
      <c r="AP4" s="82"/>
      <c r="AQ4" s="82"/>
      <c r="AR4" s="82"/>
      <c r="AS4" s="82"/>
      <c r="AT4" s="82"/>
      <c r="AU4" s="82" t="s">
        <v>58</v>
      </c>
      <c r="AV4" s="82"/>
      <c r="AW4" s="82"/>
      <c r="AX4" s="82"/>
      <c r="AY4" s="82"/>
      <c r="AZ4" s="82"/>
      <c r="BA4" s="82"/>
      <c r="BB4" s="82"/>
      <c r="BC4" s="82"/>
      <c r="BD4" s="82"/>
      <c r="BE4" s="82"/>
      <c r="BF4" s="82" t="s">
        <v>59</v>
      </c>
      <c r="BG4" s="82"/>
      <c r="BH4" s="82"/>
      <c r="BI4" s="82"/>
      <c r="BJ4" s="82"/>
      <c r="BK4" s="82"/>
      <c r="BL4" s="82"/>
      <c r="BM4" s="82"/>
      <c r="BN4" s="82"/>
      <c r="BO4" s="82"/>
      <c r="BP4" s="82"/>
      <c r="BQ4" s="82" t="s">
        <v>60</v>
      </c>
      <c r="BR4" s="82"/>
      <c r="BS4" s="82"/>
      <c r="BT4" s="82"/>
      <c r="BU4" s="82"/>
      <c r="BV4" s="82"/>
      <c r="BW4" s="82"/>
      <c r="BX4" s="82"/>
      <c r="BY4" s="82"/>
      <c r="BZ4" s="82"/>
      <c r="CA4" s="82"/>
      <c r="CB4" s="82" t="s">
        <v>61</v>
      </c>
      <c r="CC4" s="82"/>
      <c r="CD4" s="82"/>
      <c r="CE4" s="82"/>
      <c r="CF4" s="82"/>
      <c r="CG4" s="82"/>
      <c r="CH4" s="82"/>
      <c r="CI4" s="82"/>
      <c r="CJ4" s="82"/>
      <c r="CK4" s="82"/>
      <c r="CL4" s="82"/>
      <c r="CM4" s="82" t="s">
        <v>62</v>
      </c>
      <c r="CN4" s="82"/>
      <c r="CO4" s="82"/>
      <c r="CP4" s="82"/>
      <c r="CQ4" s="82"/>
      <c r="CR4" s="82"/>
      <c r="CS4" s="82"/>
      <c r="CT4" s="82"/>
      <c r="CU4" s="82"/>
      <c r="CV4" s="82"/>
      <c r="CW4" s="82"/>
      <c r="CX4" s="82" t="s">
        <v>63</v>
      </c>
      <c r="CY4" s="82"/>
      <c r="CZ4" s="82"/>
      <c r="DA4" s="82"/>
      <c r="DB4" s="82"/>
      <c r="DC4" s="82"/>
      <c r="DD4" s="82"/>
      <c r="DE4" s="82"/>
      <c r="DF4" s="82"/>
      <c r="DG4" s="82"/>
      <c r="DH4" s="82"/>
      <c r="DI4" s="82" t="s">
        <v>64</v>
      </c>
      <c r="DJ4" s="82"/>
      <c r="DK4" s="82"/>
      <c r="DL4" s="82"/>
      <c r="DM4" s="82"/>
      <c r="DN4" s="82"/>
      <c r="DO4" s="82"/>
      <c r="DP4" s="82"/>
      <c r="DQ4" s="82"/>
      <c r="DR4" s="82"/>
      <c r="DS4" s="82"/>
      <c r="DT4" s="82" t="s">
        <v>65</v>
      </c>
      <c r="DU4" s="82"/>
      <c r="DV4" s="82"/>
      <c r="DW4" s="82"/>
      <c r="DX4" s="82"/>
      <c r="DY4" s="82"/>
      <c r="DZ4" s="82"/>
      <c r="EA4" s="82"/>
      <c r="EB4" s="82"/>
      <c r="EC4" s="82"/>
      <c r="ED4" s="82"/>
      <c r="EE4" s="82" t="s">
        <v>66</v>
      </c>
      <c r="EF4" s="82"/>
      <c r="EG4" s="82"/>
      <c r="EH4" s="82"/>
      <c r="EI4" s="82"/>
      <c r="EJ4" s="82"/>
      <c r="EK4" s="82"/>
      <c r="EL4" s="82"/>
      <c r="EM4" s="82"/>
      <c r="EN4" s="82"/>
      <c r="EO4" s="82"/>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2018</v>
      </c>
      <c r="C6" s="33">
        <f t="shared" ref="C6:X6" si="3">C7</f>
        <v>203831</v>
      </c>
      <c r="D6" s="33">
        <f t="shared" si="3"/>
        <v>46</v>
      </c>
      <c r="E6" s="33">
        <f t="shared" si="3"/>
        <v>17</v>
      </c>
      <c r="F6" s="33">
        <f t="shared" si="3"/>
        <v>4</v>
      </c>
      <c r="G6" s="33">
        <f t="shared" si="3"/>
        <v>0</v>
      </c>
      <c r="H6" s="33" t="str">
        <f t="shared" si="3"/>
        <v>長野県　箕輪町</v>
      </c>
      <c r="I6" s="33" t="str">
        <f t="shared" si="3"/>
        <v>法適用</v>
      </c>
      <c r="J6" s="33" t="str">
        <f t="shared" si="3"/>
        <v>下水道事業</v>
      </c>
      <c r="K6" s="33" t="str">
        <f t="shared" si="3"/>
        <v>特定環境保全公共下水道</v>
      </c>
      <c r="L6" s="33" t="str">
        <f t="shared" si="3"/>
        <v>D2</v>
      </c>
      <c r="M6" s="33" t="str">
        <f t="shared" si="3"/>
        <v>非設置</v>
      </c>
      <c r="N6" s="34" t="str">
        <f t="shared" si="3"/>
        <v>-</v>
      </c>
      <c r="O6" s="34">
        <f t="shared" si="3"/>
        <v>46.06</v>
      </c>
      <c r="P6" s="34">
        <f t="shared" si="3"/>
        <v>27.5</v>
      </c>
      <c r="Q6" s="34">
        <f t="shared" si="3"/>
        <v>79.44</v>
      </c>
      <c r="R6" s="34">
        <f t="shared" si="3"/>
        <v>3866</v>
      </c>
      <c r="S6" s="34">
        <f t="shared" si="3"/>
        <v>25050</v>
      </c>
      <c r="T6" s="34">
        <f t="shared" si="3"/>
        <v>85.91</v>
      </c>
      <c r="U6" s="34">
        <f t="shared" si="3"/>
        <v>291.58</v>
      </c>
      <c r="V6" s="34">
        <f t="shared" si="3"/>
        <v>6888</v>
      </c>
      <c r="W6" s="34">
        <f t="shared" si="3"/>
        <v>2.93</v>
      </c>
      <c r="X6" s="34">
        <f t="shared" si="3"/>
        <v>2350.85</v>
      </c>
      <c r="Y6" s="35">
        <f>IF(Y7="",NA(),Y7)</f>
        <v>101.14</v>
      </c>
      <c r="Z6" s="35">
        <f t="shared" ref="Z6:AH6" si="4">IF(Z7="",NA(),Z7)</f>
        <v>100.11</v>
      </c>
      <c r="AA6" s="35">
        <f t="shared" si="4"/>
        <v>100.26</v>
      </c>
      <c r="AB6" s="35">
        <f t="shared" si="4"/>
        <v>100.35</v>
      </c>
      <c r="AC6" s="35">
        <f t="shared" si="4"/>
        <v>100.4</v>
      </c>
      <c r="AD6" s="35">
        <f t="shared" si="4"/>
        <v>101.24</v>
      </c>
      <c r="AE6" s="35">
        <f t="shared" si="4"/>
        <v>100.94</v>
      </c>
      <c r="AF6" s="35">
        <f t="shared" si="4"/>
        <v>100.85</v>
      </c>
      <c r="AG6" s="35">
        <f t="shared" si="4"/>
        <v>102.13</v>
      </c>
      <c r="AH6" s="35">
        <f t="shared" si="4"/>
        <v>101.72</v>
      </c>
      <c r="AI6" s="34" t="str">
        <f>IF(AI7="","",IF(AI7="-","【-】","【"&amp;SUBSTITUTE(TEXT(AI7,"#,##0.00"),"-","△")&amp;"】"))</f>
        <v>【101.92】</v>
      </c>
      <c r="AJ6" s="35">
        <f>IF(AJ7="",NA(),AJ7)</f>
        <v>16.95</v>
      </c>
      <c r="AK6" s="34">
        <f t="shared" ref="AK6:AS6" si="5">IF(AK7="",NA(),AK7)</f>
        <v>0</v>
      </c>
      <c r="AL6" s="34">
        <f t="shared" si="5"/>
        <v>0</v>
      </c>
      <c r="AM6" s="34">
        <f t="shared" si="5"/>
        <v>0</v>
      </c>
      <c r="AN6" s="34">
        <f t="shared" si="5"/>
        <v>0</v>
      </c>
      <c r="AO6" s="35">
        <f t="shared" si="5"/>
        <v>184.13</v>
      </c>
      <c r="AP6" s="35">
        <f t="shared" si="5"/>
        <v>101.85</v>
      </c>
      <c r="AQ6" s="35">
        <f t="shared" si="5"/>
        <v>110.77</v>
      </c>
      <c r="AR6" s="35">
        <f t="shared" si="5"/>
        <v>109.51</v>
      </c>
      <c r="AS6" s="35">
        <f t="shared" si="5"/>
        <v>112.88</v>
      </c>
      <c r="AT6" s="34" t="str">
        <f>IF(AT7="","",IF(AT7="-","【-】","【"&amp;SUBSTITUTE(TEXT(AT7,"#,##0.00"),"-","△")&amp;"】"))</f>
        <v>【88.06】</v>
      </c>
      <c r="AU6" s="35">
        <f>IF(AU7="",NA(),AU7)</f>
        <v>76.08</v>
      </c>
      <c r="AV6" s="35">
        <f t="shared" ref="AV6:BD6" si="6">IF(AV7="",NA(),AV7)</f>
        <v>77.180000000000007</v>
      </c>
      <c r="AW6" s="35">
        <f t="shared" si="6"/>
        <v>80.08</v>
      </c>
      <c r="AX6" s="35">
        <f t="shared" si="6"/>
        <v>76.03</v>
      </c>
      <c r="AY6" s="35">
        <f t="shared" si="6"/>
        <v>78.36</v>
      </c>
      <c r="AZ6" s="35">
        <f t="shared" si="6"/>
        <v>63.22</v>
      </c>
      <c r="BA6" s="35">
        <f t="shared" si="6"/>
        <v>49.07</v>
      </c>
      <c r="BB6" s="35">
        <f t="shared" si="6"/>
        <v>46.78</v>
      </c>
      <c r="BC6" s="35">
        <f t="shared" si="6"/>
        <v>47.44</v>
      </c>
      <c r="BD6" s="35">
        <f t="shared" si="6"/>
        <v>49.18</v>
      </c>
      <c r="BE6" s="34" t="str">
        <f>IF(BE7="","",IF(BE7="-","【-】","【"&amp;SUBSTITUTE(TEXT(BE7,"#,##0.00"),"-","△")&amp;"】"))</f>
        <v>【54.23】</v>
      </c>
      <c r="BF6" s="35">
        <f>IF(BF7="",NA(),BF7)</f>
        <v>2368.7199999999998</v>
      </c>
      <c r="BG6" s="35">
        <f t="shared" ref="BG6:BO6" si="7">IF(BG7="",NA(),BG7)</f>
        <v>2343.29</v>
      </c>
      <c r="BH6" s="35">
        <f t="shared" si="7"/>
        <v>2947.99</v>
      </c>
      <c r="BI6" s="35">
        <f t="shared" si="7"/>
        <v>2929.77</v>
      </c>
      <c r="BJ6" s="35">
        <f t="shared" si="7"/>
        <v>2455.88</v>
      </c>
      <c r="BK6" s="35">
        <f t="shared" si="7"/>
        <v>1436</v>
      </c>
      <c r="BL6" s="35">
        <f t="shared" si="7"/>
        <v>1434.89</v>
      </c>
      <c r="BM6" s="35">
        <f t="shared" si="7"/>
        <v>1298.9100000000001</v>
      </c>
      <c r="BN6" s="35">
        <f t="shared" si="7"/>
        <v>1243.71</v>
      </c>
      <c r="BO6" s="35">
        <f t="shared" si="7"/>
        <v>1194.1500000000001</v>
      </c>
      <c r="BP6" s="34" t="str">
        <f>IF(BP7="","",IF(BP7="-","【-】","【"&amp;SUBSTITUTE(TEXT(BP7,"#,##0.00"),"-","△")&amp;"】"))</f>
        <v>【1,209.40】</v>
      </c>
      <c r="BQ6" s="35">
        <f>IF(BQ7="",NA(),BQ7)</f>
        <v>87.3</v>
      </c>
      <c r="BR6" s="35">
        <f t="shared" ref="BR6:BZ6" si="8">IF(BR7="",NA(),BR7)</f>
        <v>93.07</v>
      </c>
      <c r="BS6" s="35">
        <f t="shared" si="8"/>
        <v>83.23</v>
      </c>
      <c r="BT6" s="35">
        <f t="shared" si="8"/>
        <v>82.97</v>
      </c>
      <c r="BU6" s="35">
        <f t="shared" si="8"/>
        <v>88.48</v>
      </c>
      <c r="BV6" s="35">
        <f t="shared" si="8"/>
        <v>66.56</v>
      </c>
      <c r="BW6" s="35">
        <f t="shared" si="8"/>
        <v>66.22</v>
      </c>
      <c r="BX6" s="35">
        <f t="shared" si="8"/>
        <v>69.87</v>
      </c>
      <c r="BY6" s="35">
        <f t="shared" si="8"/>
        <v>74.3</v>
      </c>
      <c r="BZ6" s="35">
        <f t="shared" si="8"/>
        <v>72.260000000000005</v>
      </c>
      <c r="CA6" s="34" t="str">
        <f>IF(CA7="","",IF(CA7="-","【-】","【"&amp;SUBSTITUTE(TEXT(CA7,"#,##0.00"),"-","△")&amp;"】"))</f>
        <v>【74.48】</v>
      </c>
      <c r="CB6" s="35">
        <f>IF(CB7="",NA(),CB7)</f>
        <v>201.28</v>
      </c>
      <c r="CC6" s="35">
        <f t="shared" ref="CC6:CK6" si="9">IF(CC7="",NA(),CC7)</f>
        <v>190.31</v>
      </c>
      <c r="CD6" s="35">
        <f t="shared" si="9"/>
        <v>212.39</v>
      </c>
      <c r="CE6" s="35">
        <f t="shared" si="9"/>
        <v>213.7</v>
      </c>
      <c r="CF6" s="35">
        <f t="shared" si="9"/>
        <v>215.7</v>
      </c>
      <c r="CG6" s="35">
        <f t="shared" si="9"/>
        <v>244.29</v>
      </c>
      <c r="CH6" s="35">
        <f t="shared" si="9"/>
        <v>246.72</v>
      </c>
      <c r="CI6" s="35">
        <f t="shared" si="9"/>
        <v>234.96</v>
      </c>
      <c r="CJ6" s="35">
        <f t="shared" si="9"/>
        <v>221.81</v>
      </c>
      <c r="CK6" s="35">
        <f t="shared" si="9"/>
        <v>230.02</v>
      </c>
      <c r="CL6" s="34" t="str">
        <f>IF(CL7="","",IF(CL7="-","【-】","【"&amp;SUBSTITUTE(TEXT(CL7,"#,##0.00"),"-","△")&amp;"】"))</f>
        <v>【219.46】</v>
      </c>
      <c r="CM6" s="35" t="str">
        <f>IF(CM7="",NA(),CM7)</f>
        <v>-</v>
      </c>
      <c r="CN6" s="35" t="str">
        <f t="shared" ref="CN6:CV6" si="10">IF(CN7="",NA(),CN7)</f>
        <v>-</v>
      </c>
      <c r="CO6" s="35" t="str">
        <f t="shared" si="10"/>
        <v>-</v>
      </c>
      <c r="CP6" s="35" t="str">
        <f t="shared" si="10"/>
        <v>-</v>
      </c>
      <c r="CQ6" s="35" t="str">
        <f t="shared" si="10"/>
        <v>-</v>
      </c>
      <c r="CR6" s="35">
        <f t="shared" si="10"/>
        <v>43.58</v>
      </c>
      <c r="CS6" s="35">
        <f t="shared" si="10"/>
        <v>41.35</v>
      </c>
      <c r="CT6" s="35">
        <f t="shared" si="10"/>
        <v>42.9</v>
      </c>
      <c r="CU6" s="35">
        <f t="shared" si="10"/>
        <v>43.36</v>
      </c>
      <c r="CV6" s="35">
        <f t="shared" si="10"/>
        <v>42.56</v>
      </c>
      <c r="CW6" s="34" t="str">
        <f>IF(CW7="","",IF(CW7="-","【-】","【"&amp;SUBSTITUTE(TEXT(CW7,"#,##0.00"),"-","△")&amp;"】"))</f>
        <v>【42.82】</v>
      </c>
      <c r="CX6" s="35">
        <f>IF(CX7="",NA(),CX7)</f>
        <v>74.06</v>
      </c>
      <c r="CY6" s="35">
        <f t="shared" ref="CY6:DG6" si="11">IF(CY7="",NA(),CY7)</f>
        <v>74.08</v>
      </c>
      <c r="CZ6" s="35">
        <f t="shared" si="11"/>
        <v>74.180000000000007</v>
      </c>
      <c r="DA6" s="35">
        <f t="shared" si="11"/>
        <v>74.349999999999994</v>
      </c>
      <c r="DB6" s="35">
        <f t="shared" si="11"/>
        <v>78.25</v>
      </c>
      <c r="DC6" s="35">
        <f t="shared" si="11"/>
        <v>82.35</v>
      </c>
      <c r="DD6" s="35">
        <f t="shared" si="11"/>
        <v>82.9</v>
      </c>
      <c r="DE6" s="35">
        <f t="shared" si="11"/>
        <v>83.5</v>
      </c>
      <c r="DF6" s="35">
        <f t="shared" si="11"/>
        <v>83.06</v>
      </c>
      <c r="DG6" s="35">
        <f t="shared" si="11"/>
        <v>83.32</v>
      </c>
      <c r="DH6" s="34" t="str">
        <f>IF(DH7="","",IF(DH7="-","【-】","【"&amp;SUBSTITUTE(TEXT(DH7,"#,##0.00"),"-","△")&amp;"】"))</f>
        <v>【83.36】</v>
      </c>
      <c r="DI6" s="35">
        <f>IF(DI7="",NA(),DI7)</f>
        <v>4.6900000000000004</v>
      </c>
      <c r="DJ6" s="35">
        <f t="shared" ref="DJ6:DR6" si="12">IF(DJ7="",NA(),DJ7)</f>
        <v>7.04</v>
      </c>
      <c r="DK6" s="35">
        <f t="shared" si="12"/>
        <v>9.3000000000000007</v>
      </c>
      <c r="DL6" s="35">
        <f t="shared" si="12"/>
        <v>11.66</v>
      </c>
      <c r="DM6" s="35">
        <f t="shared" si="12"/>
        <v>11.5</v>
      </c>
      <c r="DN6" s="35">
        <f t="shared" si="12"/>
        <v>22.34</v>
      </c>
      <c r="DO6" s="35">
        <f t="shared" si="12"/>
        <v>22.79</v>
      </c>
      <c r="DP6" s="35">
        <f t="shared" si="12"/>
        <v>22.77</v>
      </c>
      <c r="DQ6" s="35">
        <f t="shared" si="12"/>
        <v>23.93</v>
      </c>
      <c r="DR6" s="35">
        <f t="shared" si="12"/>
        <v>24.68</v>
      </c>
      <c r="DS6" s="34" t="str">
        <f>IF(DS7="","",IF(DS7="-","【-】","【"&amp;SUBSTITUTE(TEXT(DS7,"#,##0.00"),"-","△")&amp;"】"))</f>
        <v>【24.88】</v>
      </c>
      <c r="DT6" s="34">
        <f>IF(DT7="",NA(),DT7)</f>
        <v>0</v>
      </c>
      <c r="DU6" s="34">
        <f t="shared" ref="DU6:EC6" si="13">IF(DU7="",NA(),DU7)</f>
        <v>0</v>
      </c>
      <c r="DV6" s="34">
        <f t="shared" si="13"/>
        <v>0</v>
      </c>
      <c r="DW6" s="34">
        <f t="shared" si="13"/>
        <v>0</v>
      </c>
      <c r="DX6" s="34">
        <f t="shared" si="13"/>
        <v>0</v>
      </c>
      <c r="DY6" s="34">
        <f t="shared" si="13"/>
        <v>0</v>
      </c>
      <c r="DZ6" s="35">
        <f t="shared" si="13"/>
        <v>0.04</v>
      </c>
      <c r="EA6" s="34">
        <f t="shared" si="13"/>
        <v>0</v>
      </c>
      <c r="EB6" s="34">
        <f t="shared" si="13"/>
        <v>0</v>
      </c>
      <c r="EC6" s="35">
        <f t="shared" si="13"/>
        <v>0.01</v>
      </c>
      <c r="ED6" s="34" t="str">
        <f>IF(ED7="","",IF(ED7="-","【-】","【"&amp;SUBSTITUTE(TEXT(ED7,"#,##0.00"),"-","△")&amp;"】"))</f>
        <v>【0.01】</v>
      </c>
      <c r="EE6" s="34">
        <f>IF(EE7="",NA(),EE7)</f>
        <v>0</v>
      </c>
      <c r="EF6" s="34">
        <f t="shared" ref="EF6:EN6" si="14">IF(EF7="",NA(),EF7)</f>
        <v>0</v>
      </c>
      <c r="EG6" s="34">
        <f t="shared" si="14"/>
        <v>0</v>
      </c>
      <c r="EH6" s="34">
        <f t="shared" si="14"/>
        <v>0</v>
      </c>
      <c r="EI6" s="35">
        <f t="shared" si="14"/>
        <v>0.86</v>
      </c>
      <c r="EJ6" s="35">
        <f t="shared" si="14"/>
        <v>0.04</v>
      </c>
      <c r="EK6" s="35">
        <f t="shared" si="14"/>
        <v>7.0000000000000007E-2</v>
      </c>
      <c r="EL6" s="35">
        <f t="shared" si="14"/>
        <v>0.09</v>
      </c>
      <c r="EM6" s="35">
        <f t="shared" si="14"/>
        <v>0.09</v>
      </c>
      <c r="EN6" s="35">
        <f t="shared" si="14"/>
        <v>0.13</v>
      </c>
      <c r="EO6" s="34" t="str">
        <f>IF(EO7="","",IF(EO7="-","【-】","【"&amp;SUBSTITUTE(TEXT(EO7,"#,##0.00"),"-","△")&amp;"】"))</f>
        <v>【0.12】</v>
      </c>
    </row>
    <row r="7" spans="1:148" s="36" customFormat="1" x14ac:dyDescent="0.15">
      <c r="A7" s="28"/>
      <c r="B7" s="37">
        <v>2018</v>
      </c>
      <c r="C7" s="37">
        <v>203831</v>
      </c>
      <c r="D7" s="37">
        <v>46</v>
      </c>
      <c r="E7" s="37">
        <v>17</v>
      </c>
      <c r="F7" s="37">
        <v>4</v>
      </c>
      <c r="G7" s="37">
        <v>0</v>
      </c>
      <c r="H7" s="37" t="s">
        <v>96</v>
      </c>
      <c r="I7" s="37" t="s">
        <v>97</v>
      </c>
      <c r="J7" s="37" t="s">
        <v>98</v>
      </c>
      <c r="K7" s="37" t="s">
        <v>99</v>
      </c>
      <c r="L7" s="37" t="s">
        <v>100</v>
      </c>
      <c r="M7" s="37" t="s">
        <v>101</v>
      </c>
      <c r="N7" s="38" t="s">
        <v>102</v>
      </c>
      <c r="O7" s="38">
        <v>46.06</v>
      </c>
      <c r="P7" s="38">
        <v>27.5</v>
      </c>
      <c r="Q7" s="38">
        <v>79.44</v>
      </c>
      <c r="R7" s="38">
        <v>3866</v>
      </c>
      <c r="S7" s="38">
        <v>25050</v>
      </c>
      <c r="T7" s="38">
        <v>85.91</v>
      </c>
      <c r="U7" s="38">
        <v>291.58</v>
      </c>
      <c r="V7" s="38">
        <v>6888</v>
      </c>
      <c r="W7" s="38">
        <v>2.93</v>
      </c>
      <c r="X7" s="38">
        <v>2350.85</v>
      </c>
      <c r="Y7" s="38">
        <v>101.14</v>
      </c>
      <c r="Z7" s="38">
        <v>100.11</v>
      </c>
      <c r="AA7" s="38">
        <v>100.26</v>
      </c>
      <c r="AB7" s="38">
        <v>100.35</v>
      </c>
      <c r="AC7" s="38">
        <v>100.4</v>
      </c>
      <c r="AD7" s="38">
        <v>101.24</v>
      </c>
      <c r="AE7" s="38">
        <v>100.94</v>
      </c>
      <c r="AF7" s="38">
        <v>100.85</v>
      </c>
      <c r="AG7" s="38">
        <v>102.13</v>
      </c>
      <c r="AH7" s="38">
        <v>101.72</v>
      </c>
      <c r="AI7" s="38">
        <v>101.92</v>
      </c>
      <c r="AJ7" s="38">
        <v>16.95</v>
      </c>
      <c r="AK7" s="38">
        <v>0</v>
      </c>
      <c r="AL7" s="38">
        <v>0</v>
      </c>
      <c r="AM7" s="38">
        <v>0</v>
      </c>
      <c r="AN7" s="38">
        <v>0</v>
      </c>
      <c r="AO7" s="38">
        <v>184.13</v>
      </c>
      <c r="AP7" s="38">
        <v>101.85</v>
      </c>
      <c r="AQ7" s="38">
        <v>110.77</v>
      </c>
      <c r="AR7" s="38">
        <v>109.51</v>
      </c>
      <c r="AS7" s="38">
        <v>112.88</v>
      </c>
      <c r="AT7" s="38">
        <v>88.06</v>
      </c>
      <c r="AU7" s="38">
        <v>76.08</v>
      </c>
      <c r="AV7" s="38">
        <v>77.180000000000007</v>
      </c>
      <c r="AW7" s="38">
        <v>80.08</v>
      </c>
      <c r="AX7" s="38">
        <v>76.03</v>
      </c>
      <c r="AY7" s="38">
        <v>78.36</v>
      </c>
      <c r="AZ7" s="38">
        <v>63.22</v>
      </c>
      <c r="BA7" s="38">
        <v>49.07</v>
      </c>
      <c r="BB7" s="38">
        <v>46.78</v>
      </c>
      <c r="BC7" s="38">
        <v>47.44</v>
      </c>
      <c r="BD7" s="38">
        <v>49.18</v>
      </c>
      <c r="BE7" s="38">
        <v>54.23</v>
      </c>
      <c r="BF7" s="38">
        <v>2368.7199999999998</v>
      </c>
      <c r="BG7" s="38">
        <v>2343.29</v>
      </c>
      <c r="BH7" s="38">
        <v>2947.99</v>
      </c>
      <c r="BI7" s="38">
        <v>2929.77</v>
      </c>
      <c r="BJ7" s="38">
        <v>2455.88</v>
      </c>
      <c r="BK7" s="38">
        <v>1436</v>
      </c>
      <c r="BL7" s="38">
        <v>1434.89</v>
      </c>
      <c r="BM7" s="38">
        <v>1298.9100000000001</v>
      </c>
      <c r="BN7" s="38">
        <v>1243.71</v>
      </c>
      <c r="BO7" s="38">
        <v>1194.1500000000001</v>
      </c>
      <c r="BP7" s="38">
        <v>1209.4000000000001</v>
      </c>
      <c r="BQ7" s="38">
        <v>87.3</v>
      </c>
      <c r="BR7" s="38">
        <v>93.07</v>
      </c>
      <c r="BS7" s="38">
        <v>83.23</v>
      </c>
      <c r="BT7" s="38">
        <v>82.97</v>
      </c>
      <c r="BU7" s="38">
        <v>88.48</v>
      </c>
      <c r="BV7" s="38">
        <v>66.56</v>
      </c>
      <c r="BW7" s="38">
        <v>66.22</v>
      </c>
      <c r="BX7" s="38">
        <v>69.87</v>
      </c>
      <c r="BY7" s="38">
        <v>74.3</v>
      </c>
      <c r="BZ7" s="38">
        <v>72.260000000000005</v>
      </c>
      <c r="CA7" s="38">
        <v>74.48</v>
      </c>
      <c r="CB7" s="38">
        <v>201.28</v>
      </c>
      <c r="CC7" s="38">
        <v>190.31</v>
      </c>
      <c r="CD7" s="38">
        <v>212.39</v>
      </c>
      <c r="CE7" s="38">
        <v>213.7</v>
      </c>
      <c r="CF7" s="38">
        <v>215.7</v>
      </c>
      <c r="CG7" s="38">
        <v>244.29</v>
      </c>
      <c r="CH7" s="38">
        <v>246.72</v>
      </c>
      <c r="CI7" s="38">
        <v>234.96</v>
      </c>
      <c r="CJ7" s="38">
        <v>221.81</v>
      </c>
      <c r="CK7" s="38">
        <v>230.02</v>
      </c>
      <c r="CL7" s="38">
        <v>219.46</v>
      </c>
      <c r="CM7" s="38" t="s">
        <v>102</v>
      </c>
      <c r="CN7" s="38" t="s">
        <v>102</v>
      </c>
      <c r="CO7" s="38" t="s">
        <v>102</v>
      </c>
      <c r="CP7" s="38" t="s">
        <v>102</v>
      </c>
      <c r="CQ7" s="38" t="s">
        <v>102</v>
      </c>
      <c r="CR7" s="38">
        <v>43.58</v>
      </c>
      <c r="CS7" s="38">
        <v>41.35</v>
      </c>
      <c r="CT7" s="38">
        <v>42.9</v>
      </c>
      <c r="CU7" s="38">
        <v>43.36</v>
      </c>
      <c r="CV7" s="38">
        <v>42.56</v>
      </c>
      <c r="CW7" s="38">
        <v>42.82</v>
      </c>
      <c r="CX7" s="38">
        <v>74.06</v>
      </c>
      <c r="CY7" s="38">
        <v>74.08</v>
      </c>
      <c r="CZ7" s="38">
        <v>74.180000000000007</v>
      </c>
      <c r="DA7" s="38">
        <v>74.349999999999994</v>
      </c>
      <c r="DB7" s="38">
        <v>78.25</v>
      </c>
      <c r="DC7" s="38">
        <v>82.35</v>
      </c>
      <c r="DD7" s="38">
        <v>82.9</v>
      </c>
      <c r="DE7" s="38">
        <v>83.5</v>
      </c>
      <c r="DF7" s="38">
        <v>83.06</v>
      </c>
      <c r="DG7" s="38">
        <v>83.32</v>
      </c>
      <c r="DH7" s="38">
        <v>83.36</v>
      </c>
      <c r="DI7" s="38">
        <v>4.6900000000000004</v>
      </c>
      <c r="DJ7" s="38">
        <v>7.04</v>
      </c>
      <c r="DK7" s="38">
        <v>9.3000000000000007</v>
      </c>
      <c r="DL7" s="38">
        <v>11.66</v>
      </c>
      <c r="DM7" s="38">
        <v>11.5</v>
      </c>
      <c r="DN7" s="38">
        <v>22.34</v>
      </c>
      <c r="DO7" s="38">
        <v>22.79</v>
      </c>
      <c r="DP7" s="38">
        <v>22.77</v>
      </c>
      <c r="DQ7" s="38">
        <v>23.93</v>
      </c>
      <c r="DR7" s="38">
        <v>24.68</v>
      </c>
      <c r="DS7" s="38">
        <v>24.88</v>
      </c>
      <c r="DT7" s="38">
        <v>0</v>
      </c>
      <c r="DU7" s="38">
        <v>0</v>
      </c>
      <c r="DV7" s="38">
        <v>0</v>
      </c>
      <c r="DW7" s="38">
        <v>0</v>
      </c>
      <c r="DX7" s="38">
        <v>0</v>
      </c>
      <c r="DY7" s="38">
        <v>0</v>
      </c>
      <c r="DZ7" s="38">
        <v>0.04</v>
      </c>
      <c r="EA7" s="38">
        <v>0</v>
      </c>
      <c r="EB7" s="38">
        <v>0</v>
      </c>
      <c r="EC7" s="38">
        <v>0.01</v>
      </c>
      <c r="ED7" s="38">
        <v>0.01</v>
      </c>
      <c r="EE7" s="38">
        <v>0</v>
      </c>
      <c r="EF7" s="38">
        <v>0</v>
      </c>
      <c r="EG7" s="42">
        <v>0</v>
      </c>
      <c r="EH7" s="38">
        <v>0</v>
      </c>
      <c r="EI7" s="38">
        <v>0.86</v>
      </c>
      <c r="EJ7" s="38">
        <v>0.04</v>
      </c>
      <c r="EK7" s="38">
        <v>7.0000000000000007E-2</v>
      </c>
      <c r="EL7" s="38">
        <v>0.09</v>
      </c>
      <c r="EM7" s="38">
        <v>0.09</v>
      </c>
      <c r="EN7" s="38">
        <v>0.13</v>
      </c>
      <c r="EO7" s="38">
        <v>0.12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dcterms:created xsi:type="dcterms:W3CDTF">2019-12-05T04:50:02Z</dcterms:created>
  <dcterms:modified xsi:type="dcterms:W3CDTF">2020-02-20T02:35:48Z</dcterms:modified>
  <cp:category/>
</cp:coreProperties>
</file>