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23 辰野町\"/>
    </mc:Choice>
  </mc:AlternateContent>
  <workbookProtection workbookAlgorithmName="SHA-512" workbookHashValue="1nlLrW/QTODXYri3oFUl2HhXxH0CqrOuOITzKVAHexxXblXqAZQ4La4SNybZLXDa054wptd8FpmC3IaVdpAvBg==" workbookSaltValue="eG4olS7jDxU8STvT0sDP4A==" workbookSpinCount="100000" lockStructure="1"/>
  <bookViews>
    <workbookView xWindow="186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BB8" i="4"/>
  <c r="AT8" i="4"/>
  <c r="AL8" i="4"/>
  <c r="W8" i="4"/>
  <c r="P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<sst xmlns="http://schemas.openxmlformats.org/spreadsheetml/2006/main" count="228" uniqueCount="112">
  <si>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</si>
  <si>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</si>
  <si>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</si>
  <si>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</si>
  <si>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</si>
  <si>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</si>
  <si>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</si>
  <si>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</si>
  <si>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</si>
  <si>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</si>
  <si>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</si>
  <si>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</si>
  <si>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</si>
  <si>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</si>
  <si>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</si>
  <si>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</si>
  <si>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</si>
  <si>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</si>
  <si>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</si>
  <si>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</si>
  <si>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</si>
  <si>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</si>
  <si>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</si>
  <si>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</si>
  <si>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</si>
  <si>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</si>
  <si>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</si>
  <si>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</si>
  <si>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</si>
  <si>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</si>
  <si>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</si>
  <si>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</si>
  <si>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</si>
  <si>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</si>
  <si>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</si>
  <si>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</si>
  <si>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</si>
  <si>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</si>
  <si>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</si>
  <si>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</si>
  <si>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</si>
  <si>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</si>
  <si>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</si>
  <si>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</si>
  <si>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</si>
  <si>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</si>
  <si>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</si>
  <si>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</si>
  <si>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</si>
  <si>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</si>
  <si>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</si>
  <si>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</si>
  <si>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</si>
  <si>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</si>
  <si>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</si>
  <si>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</si>
  <si>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</si>
  <si>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</si>
  <si>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</si>
  <si>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</si>
  <si>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</si>
  <si>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</si>
  <si>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</si>
  <si>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</si>
  <si>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</si>
  <si>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</si>
  <si>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</si>
  <si>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</si>
  <si>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</si>
  <si>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</si>
  <si>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</si>
  <si>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</si>
  <si>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</si>
  <si>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</si>
  <si>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</si>
  <si>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</si>
  <si>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</si>
  <si>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</si>
  <si>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</si>
  <si>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</si>
  <si>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</si>
  <si>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</si>
  <si>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</si>
  <si>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</si>
  <si>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</si>
  <si>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</si>
  <si>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</si>
  <si>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</si>
  <si>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</si>
  <si>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</si>
  <si>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</si>
  <si>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</si>
  <si>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</si>
  <si>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</si>
  <si>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</si>
  <si>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</si>
  <si>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</si>
  <si>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</si>
  <si>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</si>
  <si>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</si>
  <si>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</si>
  <si>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</si>
  <si>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</si>
  <si>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</si>
  <si>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</si>
  <si>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</si>
  <si>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</si>
  <si>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</si>
  <si>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</si>
  <si>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水処理施設供用開始から早い地区では20年以上経過しています。適切な維持管理を行う中で、絶縁抵抗値の低下したポンプの更新等、随時対策工事を実施しています。</t>
    <phoneticPr fontId="4"/>
  </si>
  <si>
    <t>現在、農集排処理区は5地区あります。公共下水道に隣接する2地区では処理施設の耐用年度の時期に公共下水道に統合する計画です。一方で処理区の位置により今後も農集排単独で経営していかなくてはならない処理区もあります。令和2年度の地方公営企業法法適化に伴い、より健全な下水道事業の経営を目指します。</t>
    <phoneticPr fontId="4"/>
  </si>
  <si>
    <t>単年度で起債償還金を含めた収益的収支としては、73.99%程度で、通常維持管理経費と起債元利償還金のすべてを賄えておらず、資本的収支を含めた現会計方式の収支でも、一般会計繰入金に大きく依存している現況です。また、平成２９年度より維持管理費に加え処理施設２地区を公共下水道に接続するための費用が発生しており収益的収支及び経費回収率が減少傾向にあります。起債償還額が支出の多くを占めています。施設利用率は類似団体より高く健全と思われ、水洗化率は供用開始後20年以上経過する中で96%を超えており類似団体の平均値よりかなり高い状況です。維持管理費は汚水処理費がほとんどを占めますが、汚水処理原価は全国平均値より低く、その処理費に対する料金収入比率である経費回収率は100%を超えていないものの76.98%と類似団体より高く健全と考えられます。</t>
    <rPh sb="106" eb="108">
      <t>ヘイセイ</t>
    </rPh>
    <rPh sb="110" eb="112">
      <t>ネンド</t>
    </rPh>
    <rPh sb="114" eb="116">
      <t>イジ</t>
    </rPh>
    <rPh sb="116" eb="119">
      <t>カンリヒ</t>
    </rPh>
    <rPh sb="120" eb="121">
      <t>クワ</t>
    </rPh>
    <rPh sb="127" eb="129">
      <t>チク</t>
    </rPh>
    <rPh sb="130" eb="132">
      <t>コウキョウ</t>
    </rPh>
    <rPh sb="132" eb="134">
      <t>ゲスイ</t>
    </rPh>
    <rPh sb="134" eb="135">
      <t>ドウ</t>
    </rPh>
    <rPh sb="136" eb="138">
      <t>セツゾク</t>
    </rPh>
    <rPh sb="143" eb="145">
      <t>ヒヨウ</t>
    </rPh>
    <rPh sb="146" eb="148">
      <t>ハッセイ</t>
    </rPh>
    <rPh sb="152" eb="155">
      <t>シュウエキテキ</t>
    </rPh>
    <rPh sb="155" eb="157">
      <t>シュウシ</t>
    </rPh>
    <rPh sb="157" eb="158">
      <t>オヨ</t>
    </rPh>
    <rPh sb="159" eb="161">
      <t>ケイヒ</t>
    </rPh>
    <rPh sb="161" eb="163">
      <t>カイシュウ</t>
    </rPh>
    <rPh sb="163" eb="164">
      <t>リツ</t>
    </rPh>
    <rPh sb="165" eb="167">
      <t>ゲンショウ</t>
    </rPh>
    <rPh sb="167" eb="16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</si>
</sst>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0.03</c:v>
                </c:pt>
              </c:numCache>
            </c:numRef>
          </c:val>
          <c:extLst>
            <c:ext xmlns:c16="http://schemas.microsoft.com/office/drawing/2014/chart" uri="{C3380CC4-5D6E-409C-BE32-E72D297353CC}">
              <c16:uniqueId val="{00000000-2245-454D-8612-D60767BBC94B}"/>
            </c:ext>
          </c:extLst>
        </c:ser>
        <c:dLbls>
          <c:showLegendKey val="0"/>
          <c:showVal val="0"/>
          <c:showCatName val="0"/>
          <c:showSerName val="0"/>
          <c:showPercent val="0"/>
          <c:showBubbleSize val="0"/>
        </c:dLbls>
        <c:gapWidth val="150"/>
        <c:axId val="96038400"/>
        <c:axId val="580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245-454D-8612-D60767BBC94B}"/>
            </c:ext>
          </c:extLst>
        </c:ser>
        <c:dLbls>
          <c:showLegendKey val="0"/>
          <c:showVal val="0"/>
          <c:showCatName val="0"/>
          <c:showSerName val="0"/>
          <c:showPercent val="0"/>
          <c:showBubbleSize val="0"/>
        </c:dLbls>
        <c:marker val="1"/>
        <c:smooth val="0"/>
        <c:axId val="96038400"/>
        <c:axId val="58043200"/>
      </c:lineChart>
      <c:dateAx>
        <c:axId val="96038400"/>
        <c:scaling>
          <c:orientation val="minMax"/>
        </c:scaling>
        <c:delete val="1"/>
        <c:axPos val="b"/>
        <c:numFmt formatCode="ge" sourceLinked="1"/>
        <c:majorTickMark val="none"/>
        <c:minorTickMark val="none"/>
        <c:tickLblPos val="none"/>
        <c:crossAx val="58043200"/>
        <c:crosses val="autoZero"/>
        <c:auto val="1"/>
        <c:lblOffset val="100"/>
        <c:baseTimeUnit val="years"/>
      </c:dateAx>
      <c:valAx>
        <c:axId val="580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63.86</c:v>
                </c:pt>
                <c:pt idx="1">
                  <c:v>63.73</c:v>
                </c:pt>
                <c:pt idx="2">
                  <c:v>61.66</c:v>
                </c:pt>
                <c:pt idx="3">
                  <c:v>58.29</c:v>
                </c:pt>
                <c:pt idx="4">
                  <c:v>64.12</c:v>
                </c:pt>
              </c:numCache>
            </c:numRef>
          </c:val>
          <c:extLst>
            <c:ext xmlns:c16="http://schemas.microsoft.com/office/drawing/2014/chart" uri="{C3380CC4-5D6E-409C-BE32-E72D297353CC}">
              <c16:uniqueId val="{00000000-75C5-497B-A6B9-C37A84975DD0}"/>
            </c:ext>
          </c:extLst>
        </c:ser>
        <c:dLbls>
          <c:showLegendKey val="0"/>
          <c:showVal val="0"/>
          <c:showCatName val="0"/>
          <c:showSerName val="0"/>
          <c:showPercent val="0"/>
          <c:showBubbleSize val="0"/>
        </c:dLbls>
        <c:gapWidth val="150"/>
        <c:axId val="101805568"/>
        <c:axId val="1202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5C5-497B-A6B9-C37A84975DD0}"/>
            </c:ext>
          </c:extLst>
        </c:ser>
        <c:dLbls>
          <c:showLegendKey val="0"/>
          <c:showVal val="0"/>
          <c:showCatName val="0"/>
          <c:showSerName val="0"/>
          <c:showPercent val="0"/>
          <c:showBubbleSize val="0"/>
        </c:dLbls>
        <c:marker val="1"/>
        <c:smooth val="0"/>
        <c:axId val="101805568"/>
        <c:axId val="120211136"/>
      </c:lineChart>
      <c:dateAx>
        <c:axId val="101805568"/>
        <c:scaling>
          <c:orientation val="minMax"/>
        </c:scaling>
        <c:delete val="1"/>
        <c:axPos val="b"/>
        <c:numFmt formatCode="ge" sourceLinked="1"/>
        <c:majorTickMark val="none"/>
        <c:minorTickMark val="none"/>
        <c:tickLblPos val="none"/>
        <c:crossAx val="120211136"/>
        <c:crosses val="autoZero"/>
        <c:auto val="1"/>
        <c:lblOffset val="100"/>
        <c:baseTimeUnit val="years"/>
      </c:dateAx>
      <c:valAx>
        <c:axId val="1202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95.98</c:v>
                </c:pt>
                <c:pt idx="1">
                  <c:v>95.47</c:v>
                </c:pt>
                <c:pt idx="2">
                  <c:v>95.81</c:v>
                </c:pt>
                <c:pt idx="3">
                  <c:v>96.24</c:v>
                </c:pt>
                <c:pt idx="4">
                  <c:v>96.24</c:v>
                </c:pt>
              </c:numCache>
            </c:numRef>
          </c:val>
          <c:extLst>
            <c:ext xmlns:c16="http://schemas.microsoft.com/office/drawing/2014/chart" uri="{C3380CC4-5D6E-409C-BE32-E72D297353CC}">
              <c16:uniqueId val="{00000000-53A9-4FAD-B348-E4157F0E4A84}"/>
            </c:ext>
          </c:extLst>
        </c:ser>
        <c:dLbls>
          <c:showLegendKey val="0"/>
          <c:showVal val="0"/>
          <c:showCatName val="0"/>
          <c:showSerName val="0"/>
          <c:showPercent val="0"/>
          <c:showBubbleSize val="0"/>
        </c:dLbls>
        <c:gapWidth val="150"/>
        <c:axId val="120530432"/>
        <c:axId val="1202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3A9-4FAD-B348-E4157F0E4A84}"/>
            </c:ext>
          </c:extLst>
        </c:ser>
        <c:dLbls>
          <c:showLegendKey val="0"/>
          <c:showVal val="0"/>
          <c:showCatName val="0"/>
          <c:showSerName val="0"/>
          <c:showPercent val="0"/>
          <c:showBubbleSize val="0"/>
        </c:dLbls>
        <c:marker val="1"/>
        <c:smooth val="0"/>
        <c:axId val="120530432"/>
        <c:axId val="120212864"/>
      </c:lineChart>
      <c:dateAx>
        <c:axId val="120530432"/>
        <c:scaling>
          <c:orientation val="minMax"/>
        </c:scaling>
        <c:delete val="1"/>
        <c:axPos val="b"/>
        <c:numFmt formatCode="ge" sourceLinked="1"/>
        <c:majorTickMark val="none"/>
        <c:minorTickMark val="none"/>
        <c:tickLblPos val="none"/>
        <c:crossAx val="120212864"/>
        <c:crosses val="autoZero"/>
        <c:auto val="1"/>
        <c:lblOffset val="100"/>
        <c:baseTimeUnit val="years"/>
      </c:dateAx>
      <c:valAx>
        <c:axId val="120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77.27</c:v>
                </c:pt>
                <c:pt idx="1">
                  <c:v>84.8</c:v>
                </c:pt>
                <c:pt idx="2">
                  <c:v>85.48</c:v>
                </c:pt>
                <c:pt idx="3">
                  <c:v>81.7</c:v>
                </c:pt>
                <c:pt idx="4">
                  <c:v>73.989999999999995</c:v>
                </c:pt>
              </c:numCache>
            </c:numRef>
          </c:val>
          <c:extLst>
            <c:ext xmlns:c16="http://schemas.microsoft.com/office/drawing/2014/chart" uri="{C3380CC4-5D6E-409C-BE32-E72D297353CC}">
              <c16:uniqueId val="{00000000-372D-4215-B86A-BA8AE2535207}"/>
            </c:ext>
          </c:extLst>
        </c:ser>
        <c:dLbls>
          <c:showLegendKey val="0"/>
          <c:showVal val="0"/>
          <c:showCatName val="0"/>
          <c:showSerName val="0"/>
          <c:showPercent val="0"/>
          <c:showBubbleSize val="0"/>
        </c:dLbls>
        <c:gapWidth val="150"/>
        <c:axId val="100239360"/>
        <c:axId val="580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D-4215-B86A-BA8AE2535207}"/>
            </c:ext>
          </c:extLst>
        </c:ser>
        <c:dLbls>
          <c:showLegendKey val="0"/>
          <c:showVal val="0"/>
          <c:showCatName val="0"/>
          <c:showSerName val="0"/>
          <c:showPercent val="0"/>
          <c:showBubbleSize val="0"/>
        </c:dLbls>
        <c:marker val="1"/>
        <c:smooth val="0"/>
        <c:axId val="100239360"/>
        <c:axId val="58044352"/>
      </c:lineChart>
      <c:dateAx>
        <c:axId val="100239360"/>
        <c:scaling>
          <c:orientation val="minMax"/>
        </c:scaling>
        <c:delete val="1"/>
        <c:axPos val="b"/>
        <c:numFmt formatCode="ge" sourceLinked="1"/>
        <c:majorTickMark val="none"/>
        <c:minorTickMark val="none"/>
        <c:tickLblPos val="none"/>
        <c:crossAx val="58044352"/>
        <c:crosses val="autoZero"/>
        <c:auto val="1"/>
        <c:lblOffset val="100"/>
        <c:baseTimeUnit val="years"/>
      </c:dateAx>
      <c:valAx>
        <c:axId val="58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63-4A03-9EF5-819C5B66CD77}"/>
            </c:ext>
          </c:extLst>
        </c:ser>
        <c:dLbls>
          <c:showLegendKey val="0"/>
          <c:showVal val="0"/>
          <c:showCatName val="0"/>
          <c:showSerName val="0"/>
          <c:showPercent val="0"/>
          <c:showBubbleSize val="0"/>
        </c:dLbls>
        <c:gapWidth val="150"/>
        <c:axId val="102080512"/>
        <c:axId val="580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3-4A03-9EF5-819C5B66CD77}"/>
            </c:ext>
          </c:extLst>
        </c:ser>
        <c:dLbls>
          <c:showLegendKey val="0"/>
          <c:showVal val="0"/>
          <c:showCatName val="0"/>
          <c:showSerName val="0"/>
          <c:showPercent val="0"/>
          <c:showBubbleSize val="0"/>
        </c:dLbls>
        <c:marker val="1"/>
        <c:smooth val="0"/>
        <c:axId val="102080512"/>
        <c:axId val="58046080"/>
      </c:lineChart>
      <c:dateAx>
        <c:axId val="102080512"/>
        <c:scaling>
          <c:orientation val="minMax"/>
        </c:scaling>
        <c:delete val="1"/>
        <c:axPos val="b"/>
        <c:numFmt formatCode="ge" sourceLinked="1"/>
        <c:majorTickMark val="none"/>
        <c:minorTickMark val="none"/>
        <c:tickLblPos val="none"/>
        <c:crossAx val="58046080"/>
        <c:crosses val="autoZero"/>
        <c:auto val="1"/>
        <c:lblOffset val="100"/>
        <c:baseTimeUnit val="years"/>
      </c:dateAx>
      <c:valAx>
        <c:axId val="580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1E-42F0-8886-3F3B307FD89A}"/>
            </c:ext>
          </c:extLst>
        </c:ser>
        <c:dLbls>
          <c:showLegendKey val="0"/>
          <c:showVal val="0"/>
          <c:showCatName val="0"/>
          <c:showSerName val="0"/>
          <c:showPercent val="0"/>
          <c:showBubbleSize val="0"/>
        </c:dLbls>
        <c:gapWidth val="150"/>
        <c:axId val="102082560"/>
        <c:axId val="580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1E-42F0-8886-3F3B307FD89A}"/>
            </c:ext>
          </c:extLst>
        </c:ser>
        <c:dLbls>
          <c:showLegendKey val="0"/>
          <c:showVal val="0"/>
          <c:showCatName val="0"/>
          <c:showSerName val="0"/>
          <c:showPercent val="0"/>
          <c:showBubbleSize val="0"/>
        </c:dLbls>
        <c:marker val="1"/>
        <c:smooth val="0"/>
        <c:axId val="102082560"/>
        <c:axId val="58047808"/>
      </c:lineChart>
      <c:dateAx>
        <c:axId val="102082560"/>
        <c:scaling>
          <c:orientation val="minMax"/>
        </c:scaling>
        <c:delete val="1"/>
        <c:axPos val="b"/>
        <c:numFmt formatCode="ge" sourceLinked="1"/>
        <c:majorTickMark val="none"/>
        <c:minorTickMark val="none"/>
        <c:tickLblPos val="none"/>
        <c:crossAx val="58047808"/>
        <c:crosses val="autoZero"/>
        <c:auto val="1"/>
        <c:lblOffset val="100"/>
        <c:baseTimeUnit val="years"/>
      </c:dateAx>
      <c:valAx>
        <c:axId val="580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C-4728-80EE-B963A8C5579E}"/>
            </c:ext>
          </c:extLst>
        </c:ser>
        <c:dLbls>
          <c:showLegendKey val="0"/>
          <c:showVal val="0"/>
          <c:showCatName val="0"/>
          <c:showSerName val="0"/>
          <c:showPercent val="0"/>
          <c:showBubbleSize val="0"/>
        </c:dLbls>
        <c:gapWidth val="150"/>
        <c:axId val="120026624"/>
        <c:axId val="1021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C-4728-80EE-B963A8C5579E}"/>
            </c:ext>
          </c:extLst>
        </c:ser>
        <c:dLbls>
          <c:showLegendKey val="0"/>
          <c:showVal val="0"/>
          <c:showCatName val="0"/>
          <c:showSerName val="0"/>
          <c:showPercent val="0"/>
          <c:showBubbleSize val="0"/>
        </c:dLbls>
        <c:marker val="1"/>
        <c:smooth val="0"/>
        <c:axId val="120026624"/>
        <c:axId val="102130816"/>
      </c:lineChart>
      <c:dateAx>
        <c:axId val="120026624"/>
        <c:scaling>
          <c:orientation val="minMax"/>
        </c:scaling>
        <c:delete val="1"/>
        <c:axPos val="b"/>
        <c:numFmt formatCode="ge" sourceLinked="1"/>
        <c:majorTickMark val="none"/>
        <c:minorTickMark val="none"/>
        <c:tickLblPos val="none"/>
        <c:crossAx val="102130816"/>
        <c:crosses val="autoZero"/>
        <c:auto val="1"/>
        <c:lblOffset val="100"/>
        <c:baseTimeUnit val="years"/>
      </c:dateAx>
      <c:valAx>
        <c:axId val="1021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EA-49A6-9992-62E47F8C571C}"/>
            </c:ext>
          </c:extLst>
        </c:ser>
        <c:dLbls>
          <c:showLegendKey val="0"/>
          <c:showVal val="0"/>
          <c:showCatName val="0"/>
          <c:showSerName val="0"/>
          <c:showPercent val="0"/>
          <c:showBubbleSize val="0"/>
        </c:dLbls>
        <c:gapWidth val="150"/>
        <c:axId val="120028672"/>
        <c:axId val="102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A-49A6-9992-62E47F8C571C}"/>
            </c:ext>
          </c:extLst>
        </c:ser>
        <c:dLbls>
          <c:showLegendKey val="0"/>
          <c:showVal val="0"/>
          <c:showCatName val="0"/>
          <c:showSerName val="0"/>
          <c:showPercent val="0"/>
          <c:showBubbleSize val="0"/>
        </c:dLbls>
        <c:marker val="1"/>
        <c:smooth val="0"/>
        <c:axId val="120028672"/>
        <c:axId val="102132544"/>
      </c:lineChart>
      <c:dateAx>
        <c:axId val="120028672"/>
        <c:scaling>
          <c:orientation val="minMax"/>
        </c:scaling>
        <c:delete val="1"/>
        <c:axPos val="b"/>
        <c:numFmt formatCode="ge" sourceLinked="1"/>
        <c:majorTickMark val="none"/>
        <c:minorTickMark val="none"/>
        <c:tickLblPos val="none"/>
        <c:crossAx val="102132544"/>
        <c:crosses val="autoZero"/>
        <c:auto val="1"/>
        <c:lblOffset val="100"/>
        <c:baseTimeUnit val="years"/>
      </c:dateAx>
      <c:valAx>
        <c:axId val="102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38.32</c:v>
                </c:pt>
              </c:numCache>
            </c:numRef>
          </c:val>
          <c:extLst>
            <c:ext xmlns:c16="http://schemas.microsoft.com/office/drawing/2014/chart" uri="{C3380CC4-5D6E-409C-BE32-E72D297353CC}">
              <c16:uniqueId val="{00000000-E8CC-4F3D-91E6-B7DFE4ACA221}"/>
            </c:ext>
          </c:extLst>
        </c:ser>
        <c:dLbls>
          <c:showLegendKey val="0"/>
          <c:showVal val="0"/>
          <c:showCatName val="0"/>
          <c:showSerName val="0"/>
          <c:showPercent val="0"/>
          <c:showBubbleSize val="0"/>
        </c:dLbls>
        <c:gapWidth val="150"/>
        <c:axId val="120104448"/>
        <c:axId val="1021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8CC-4F3D-91E6-B7DFE4ACA221}"/>
            </c:ext>
          </c:extLst>
        </c:ser>
        <c:dLbls>
          <c:showLegendKey val="0"/>
          <c:showVal val="0"/>
          <c:showCatName val="0"/>
          <c:showSerName val="0"/>
          <c:showPercent val="0"/>
          <c:showBubbleSize val="0"/>
        </c:dLbls>
        <c:marker val="1"/>
        <c:smooth val="0"/>
        <c:axId val="120104448"/>
        <c:axId val="102134272"/>
      </c:lineChart>
      <c:dateAx>
        <c:axId val="120104448"/>
        <c:scaling>
          <c:orientation val="minMax"/>
        </c:scaling>
        <c:delete val="1"/>
        <c:axPos val="b"/>
        <c:numFmt formatCode="ge" sourceLinked="1"/>
        <c:majorTickMark val="none"/>
        <c:minorTickMark val="none"/>
        <c:tickLblPos val="none"/>
        <c:crossAx val="102134272"/>
        <c:crosses val="autoZero"/>
        <c:auto val="1"/>
        <c:lblOffset val="100"/>
        <c:baseTimeUnit val="years"/>
      </c:dateAx>
      <c:valAx>
        <c:axId val="1021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84.01</c:v>
                </c:pt>
                <c:pt idx="1">
                  <c:v>101.95</c:v>
                </c:pt>
                <c:pt idx="2">
                  <c:v>107.39</c:v>
                </c:pt>
                <c:pt idx="3">
                  <c:v>94.36</c:v>
                </c:pt>
                <c:pt idx="4">
                  <c:v>76.98</c:v>
                </c:pt>
              </c:numCache>
            </c:numRef>
          </c:val>
          <c:extLst>
            <c:ext xmlns:c16="http://schemas.microsoft.com/office/drawing/2014/chart" uri="{C3380CC4-5D6E-409C-BE32-E72D297353CC}">
              <c16:uniqueId val="{00000000-5A48-4BCC-8266-1547CDD25B5B}"/>
            </c:ext>
          </c:extLst>
        </c:ser>
        <c:dLbls>
          <c:showLegendKey val="0"/>
          <c:showVal val="0"/>
          <c:showCatName val="0"/>
          <c:showSerName val="0"/>
          <c:showPercent val="0"/>
          <c:showBubbleSize val="0"/>
        </c:dLbls>
        <c:gapWidth val="150"/>
        <c:axId val="101801984"/>
        <c:axId val="1021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A48-4BCC-8266-1547CDD25B5B}"/>
            </c:ext>
          </c:extLst>
        </c:ser>
        <c:dLbls>
          <c:showLegendKey val="0"/>
          <c:showVal val="0"/>
          <c:showCatName val="0"/>
          <c:showSerName val="0"/>
          <c:showPercent val="0"/>
          <c:showBubbleSize val="0"/>
        </c:dLbls>
        <c:marker val="1"/>
        <c:smooth val="0"/>
        <c:axId val="101801984"/>
        <c:axId val="102136000"/>
      </c:lineChart>
      <c:dateAx>
        <c:axId val="101801984"/>
        <c:scaling>
          <c:orientation val="minMax"/>
        </c:scaling>
        <c:delete val="1"/>
        <c:axPos val="b"/>
        <c:numFmt formatCode="ge" sourceLinked="1"/>
        <c:majorTickMark val="none"/>
        <c:minorTickMark val="none"/>
        <c:tickLblPos val="none"/>
        <c:crossAx val="102136000"/>
        <c:crosses val="autoZero"/>
        <c:auto val="1"/>
        <c:lblOffset val="100"/>
        <c:baseTimeUnit val="years"/>
      </c:dateAx>
      <c:valAx>
        <c:axId val="1021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196.37</c:v>
                </c:pt>
                <c:pt idx="1">
                  <c:v>152.52000000000001</c:v>
                </c:pt>
                <c:pt idx="2">
                  <c:v>150.85</c:v>
                </c:pt>
                <c:pt idx="3">
                  <c:v>185.46</c:v>
                </c:pt>
                <c:pt idx="4">
                  <c:v>199.58</c:v>
                </c:pt>
              </c:numCache>
            </c:numRef>
          </c:val>
          <c:extLst>
            <c:ext xmlns:c16="http://schemas.microsoft.com/office/drawing/2014/chart" uri="{C3380CC4-5D6E-409C-BE32-E72D297353CC}">
              <c16:uniqueId val="{00000000-2BE4-4217-BE7A-DCBC904BDADA}"/>
            </c:ext>
          </c:extLst>
        </c:ser>
        <c:dLbls>
          <c:showLegendKey val="0"/>
          <c:showVal val="0"/>
          <c:showCatName val="0"/>
          <c:showSerName val="0"/>
          <c:showPercent val="0"/>
          <c:showBubbleSize val="0"/>
        </c:dLbls>
        <c:gapWidth val="150"/>
        <c:axId val="101803520"/>
        <c:axId val="1202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BE4-4217-BE7A-DCBC904BDADA}"/>
            </c:ext>
          </c:extLst>
        </c:ser>
        <c:dLbls>
          <c:showLegendKey val="0"/>
          <c:showVal val="0"/>
          <c:showCatName val="0"/>
          <c:showSerName val="0"/>
          <c:showPercent val="0"/>
          <c:showBubbleSize val="0"/>
        </c:dLbls>
        <c:marker val="1"/>
        <c:smooth val="0"/>
        <c:axId val="101803520"/>
        <c:axId val="120209408"/>
      </c:lineChart>
      <c:dateAx>
        <c:axId val="101803520"/>
        <c:scaling>
          <c:orientation val="minMax"/>
        </c:scaling>
        <c:delete val="1"/>
        <c:axPos val="b"/>
        <c:numFmt formatCode="ge" sourceLinked="1"/>
        <c:majorTickMark val="none"/>
        <c:minorTickMark val="none"/>
        <c:tickLblPos val="none"/>
        <c:crossAx val="120209408"/>
        <c:crosses val="autoZero"/>
        <c:auto val="1"/>
        <c:lblOffset val="100"/>
        <c:baseTimeUnit val="years"/>
      </c:dateAx>
      <c:valAx>
        <c:axId val="1202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辰野町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19703</v>
      </c>
      <c r="AM8" s="75"/>
      <c r="AN8" s="75"/>
      <c r="AO8" s="75"/>
      <c r="AP8" s="75"/>
      <c r="AQ8" s="75"/>
      <c r="AR8" s="75"/>
      <c r="AS8" s="75"/>
      <c r="AT8" s="74">
        <f>データ!T6</f>
        <v>169.2</v>
      </c>
      <c r="AU8" s="74"/>
      <c r="AV8" s="74"/>
      <c r="AW8" s="74"/>
      <c r="AX8" s="74"/>
      <c r="AY8" s="74"/>
      <c r="AZ8" s="74"/>
      <c r="BA8" s="74"/>
      <c r="BB8" s="74">
        <f>データ!U6</f>
        <v>116.45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8.16</v>
      </c>
      <c r="Q10" s="74"/>
      <c r="R10" s="74"/>
      <c r="S10" s="74"/>
      <c r="T10" s="74"/>
      <c r="U10" s="74"/>
      <c r="V10" s="74"/>
      <c r="W10" s="74">
        <f>データ!Q6</f>
        <v>100</v>
      </c>
      <c r="X10" s="74"/>
      <c r="Y10" s="74"/>
      <c r="Z10" s="74"/>
      <c r="AA10" s="74"/>
      <c r="AB10" s="74"/>
      <c r="AC10" s="74"/>
      <c r="AD10" s="75">
        <f>データ!R6</f>
        <v>3910</v>
      </c>
      <c r="AE10" s="75"/>
      <c r="AF10" s="75"/>
      <c r="AG10" s="75"/>
      <c r="AH10" s="75"/>
      <c r="AI10" s="75"/>
      <c r="AJ10" s="75"/>
      <c r="AK10" s="2"/>
      <c r="AL10" s="75">
        <f>データ!V6</f>
        <v>1597</v>
      </c>
      <c r="AM10" s="75"/>
      <c r="AN10" s="75"/>
      <c r="AO10" s="75"/>
      <c r="AP10" s="75"/>
      <c r="AQ10" s="75"/>
      <c r="AR10" s="75"/>
      <c r="AS10" s="75"/>
      <c r="AT10" s="74">
        <f>データ!W6</f>
        <v>0.85</v>
      </c>
      <c r="AU10" s="74"/>
      <c r="AV10" s="74"/>
      <c r="AW10" s="74"/>
      <c r="AX10" s="74"/>
      <c r="AY10" s="74"/>
      <c r="AZ10" s="74"/>
      <c r="BA10" s="74"/>
      <c r="BB10" s="74">
        <f>データ!X6</f>
        <v>1878.82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dMj0t6yMBsCv5Et7L4sivDuK/QoVshKMhx+mhOOyZKc/OG2Y6DR9UC/YARLG8xAOpoXXFH1R+sGkVQ4I0U4rMw==" saltValue="PCmLXHQtOel7wZ1FGexE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203823</v>
      </c>
      <c r="D6" s="33">
        <f t="shared" si="3"/>
        <v>47</v>
      </c>
      <c r="E6" s="33">
        <f t="shared" si="3"/>
        <v>17</v>
      </c>
      <c r="F6" s="33">
        <f t="shared" si="3"/>
        <v>5</v>
      </c>
      <c r="G6" s="33">
        <f t="shared" si="3"/>
        <v>0</v>
      </c>
      <c r="H6" s="33" t="str">
        <f t="shared" si="3"/>
        <v>長野県　辰野町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8.16</v>
      </c>
      <c r="Q6" s="34">
        <f t="shared" si="3"/>
        <v>100</v>
      </c>
      <c r="R6" s="34">
        <f t="shared" si="3"/>
        <v>3910</v>
      </c>
      <c r="S6" s="34">
        <f t="shared" si="3"/>
        <v>19703</v>
      </c>
      <c r="T6" s="34">
        <f t="shared" si="3"/>
        <v>169.2</v>
      </c>
      <c r="U6" s="34">
        <f t="shared" si="3"/>
        <v>116.45</v>
      </c>
      <c r="V6" s="34">
        <f t="shared" si="3"/>
        <v>1597</v>
      </c>
      <c r="W6" s="34">
        <f t="shared" si="3"/>
        <v>0.85</v>
      </c>
      <c r="X6" s="34">
        <f t="shared" si="3"/>
        <v>1878.82</v>
      </c>
      <c r="Y6" s="35">
        <f>IF(Y7="",NA(),Y7)</f>
        <v>77.27</v>
      </c>
      <c r="Z6" s="35">
        <f t="shared" ref="Z6:AH6" si="4">IF(Z7="",NA(),Z7)</f>
        <v>84.8</v>
      </c>
      <c r="AA6" s="35">
        <f t="shared" si="4"/>
        <v>85.48</v>
      </c>
      <c r="AB6" s="35">
        <f t="shared" si="4"/>
        <v>81.7</v>
      </c>
      <c r="AC6" s="35">
        <f t="shared" si="4"/>
        <v>73.989999999999995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38.32</v>
      </c>
      <c r="BK6" s="35">
        <f t="shared" si="7"/>
        <v>1044.8</v>
      </c>
      <c r="BL6" s="35">
        <f t="shared" si="7"/>
        <v>1081.8</v>
      </c>
      <c r="BM6" s="35">
        <f t="shared" si="7"/>
        <v>974.93</v>
      </c>
      <c r="BN6" s="35">
        <f t="shared" si="7"/>
        <v>855.8</v>
      </c>
      <c r="BO6" s="35">
        <f t="shared" si="7"/>
        <v>789.46</v>
      </c>
      <c r="BP6" s="34" t="str">
        <f>IF(BP7="","",IF(BP7="-","【-】","【"&amp;SUBSTITUTE(TEXT(BP7,"#,##0.00"),"-","△")&amp;"】"))</f>
        <v>【747.76】</v>
      </c>
      <c r="BQ6" s="35">
        <f>IF(BQ7="",NA(),BQ7)</f>
        <v>84.01</v>
      </c>
      <c r="BR6" s="35">
        <f t="shared" ref="BR6:BZ6" si="8">IF(BR7="",NA(),BR7)</f>
        <v>101.95</v>
      </c>
      <c r="BS6" s="35">
        <f t="shared" si="8"/>
        <v>107.39</v>
      </c>
      <c r="BT6" s="35">
        <f t="shared" si="8"/>
        <v>94.36</v>
      </c>
      <c r="BU6" s="35">
        <f t="shared" si="8"/>
        <v>76.98</v>
      </c>
      <c r="BV6" s="35">
        <f t="shared" si="8"/>
        <v>50.82</v>
      </c>
      <c r="BW6" s="35">
        <f t="shared" si="8"/>
        <v>52.19</v>
      </c>
      <c r="BX6" s="35">
        <f t="shared" si="8"/>
        <v>55.32</v>
      </c>
      <c r="BY6" s="35">
        <f t="shared" si="8"/>
        <v>59.8</v>
      </c>
      <c r="BZ6" s="35">
        <f t="shared" si="8"/>
        <v>57.77</v>
      </c>
      <c r="CA6" s="34" t="str">
        <f>IF(CA7="","",IF(CA7="-","【-】","【"&amp;SUBSTITUTE(TEXT(CA7,"#,##0.00"),"-","△")&amp;"】"))</f>
        <v>【59.51】</v>
      </c>
      <c r="CB6" s="35">
        <f>IF(CB7="",NA(),CB7)</f>
        <v>196.37</v>
      </c>
      <c r="CC6" s="35">
        <f t="shared" ref="CC6:CK6" si="9">IF(CC7="",NA(),CC7)</f>
        <v>152.52000000000001</v>
      </c>
      <c r="CD6" s="35">
        <f t="shared" si="9"/>
        <v>150.85</v>
      </c>
      <c r="CE6" s="35">
        <f t="shared" si="9"/>
        <v>185.46</v>
      </c>
      <c r="CF6" s="35">
        <f t="shared" si="9"/>
        <v>199.58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63.86</v>
      </c>
      <c r="CN6" s="35">
        <f t="shared" ref="CN6:CV6" si="10">IF(CN7="",NA(),CN7)</f>
        <v>63.73</v>
      </c>
      <c r="CO6" s="35">
        <f t="shared" si="10"/>
        <v>61.66</v>
      </c>
      <c r="CP6" s="35">
        <f t="shared" si="10"/>
        <v>58.29</v>
      </c>
      <c r="CQ6" s="35">
        <f t="shared" si="10"/>
        <v>64.12</v>
      </c>
      <c r="CR6" s="35">
        <f t="shared" si="10"/>
        <v>53.24</v>
      </c>
      <c r="CS6" s="35">
        <f t="shared" si="10"/>
        <v>52.31</v>
      </c>
      <c r="CT6" s="35">
        <f t="shared" si="10"/>
        <v>60.65</v>
      </c>
      <c r="CU6" s="35">
        <f t="shared" si="10"/>
        <v>51.75</v>
      </c>
      <c r="CV6" s="35">
        <f t="shared" si="10"/>
        <v>50.68</v>
      </c>
      <c r="CW6" s="34" t="str">
        <f>IF(CW7="","",IF(CW7="-","【-】","【"&amp;SUBSTITUTE(TEXT(CW7,"#,##0.00"),"-","△")&amp;"】"))</f>
        <v>【52.23】</v>
      </c>
      <c r="CX6" s="35">
        <f>IF(CX7="",NA(),CX7)</f>
        <v>95.98</v>
      </c>
      <c r="CY6" s="35">
        <f t="shared" ref="CY6:DG6" si="11">IF(CY7="",NA(),CY7)</f>
        <v>95.47</v>
      </c>
      <c r="CZ6" s="35">
        <f t="shared" si="11"/>
        <v>95.81</v>
      </c>
      <c r="DA6" s="35">
        <f t="shared" si="11"/>
        <v>96.24</v>
      </c>
      <c r="DB6" s="35">
        <f t="shared" si="11"/>
        <v>96.24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0.03</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203823</v>
      </c>
      <c r="D7" s="37">
        <v>47</v>
      </c>
      <c r="E7" s="37">
        <v>17</v>
      </c>
      <c r="F7" s="37">
        <v>5</v>
      </c>
      <c r="G7" s="37">
        <v>0</v>
      </c>
      <c r="H7" s="37" t="s">
        <v>96</v>
      </c>
      <c r="I7" s="37" t="s">
        <v>97</v>
      </c>
      <c r="J7" s="37" t="s">
        <v>98</v>
      </c>
      <c r="K7" s="37" t="s">
        <v>99</v>
      </c>
      <c r="L7" s="37" t="s">
        <v>100</v>
      </c>
      <c r="M7" s="37" t="s">
        <v>101</v>
      </c>
      <c r="N7" s="38" t="s">
        <v>102</v>
      </c>
      <c r="O7" s="38" t="s">
        <v>103</v>
      </c>
      <c r="P7" s="38">
        <v>8.16</v>
      </c>
      <c r="Q7" s="38">
        <v>100</v>
      </c>
      <c r="R7" s="38">
        <v>3910</v>
      </c>
      <c r="S7" s="38">
        <v>19703</v>
      </c>
      <c r="T7" s="38">
        <v>169.2</v>
      </c>
      <c r="U7" s="38">
        <v>116.45</v>
      </c>
      <c r="V7" s="38">
        <v>1597</v>
      </c>
      <c r="W7" s="38">
        <v>0.85</v>
      </c>
      <c r="X7" s="38">
        <v>1878.82</v>
      </c>
      <c r="Y7" s="38">
        <v>77.27</v>
      </c>
      <c r="Z7" s="38">
        <v>84.8</v>
      </c>
      <c r="AA7" s="38">
        <v>85.48</v>
      </c>
      <c r="AB7" s="38">
        <v>81.7</v>
      </c>
      <c r="AC7" s="38">
        <v>73.989999999999995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38.32</v>
      </c>
      <c r="BK7" s="38">
        <v>1044.8</v>
      </c>
      <c r="BL7" s="38">
        <v>1081.8</v>
      </c>
      <c r="BM7" s="38">
        <v>974.93</v>
      </c>
      <c r="BN7" s="38">
        <v>855.8</v>
      </c>
      <c r="BO7" s="38">
        <v>789.46</v>
      </c>
      <c r="BP7" s="38">
        <v>747.76</v>
      </c>
      <c r="BQ7" s="38">
        <v>84.01</v>
      </c>
      <c r="BR7" s="38">
        <v>101.95</v>
      </c>
      <c r="BS7" s="38">
        <v>107.39</v>
      </c>
      <c r="BT7" s="38">
        <v>94.36</v>
      </c>
      <c r="BU7" s="38">
        <v>76.98</v>
      </c>
      <c r="BV7" s="38">
        <v>50.82</v>
      </c>
      <c r="BW7" s="38">
        <v>52.19</v>
      </c>
      <c r="BX7" s="38">
        <v>55.32</v>
      </c>
      <c r="BY7" s="38">
        <v>59.8</v>
      </c>
      <c r="BZ7" s="38">
        <v>57.77</v>
      </c>
      <c r="CA7" s="38">
        <v>59.51</v>
      </c>
      <c r="CB7" s="38">
        <v>196.37</v>
      </c>
      <c r="CC7" s="38">
        <v>152.52000000000001</v>
      </c>
      <c r="CD7" s="38">
        <v>150.85</v>
      </c>
      <c r="CE7" s="38">
        <v>185.46</v>
      </c>
      <c r="CF7" s="38">
        <v>199.58</v>
      </c>
      <c r="CG7" s="38">
        <v>300.52</v>
      </c>
      <c r="CH7" s="38">
        <v>296.14</v>
      </c>
      <c r="CI7" s="38">
        <v>283.17</v>
      </c>
      <c r="CJ7" s="38">
        <v>263.76</v>
      </c>
      <c r="CK7" s="38">
        <v>274.35000000000002</v>
      </c>
      <c r="CL7" s="38">
        <v>261.45999999999998</v>
      </c>
      <c r="CM7" s="38">
        <v>63.86</v>
      </c>
      <c r="CN7" s="38">
        <v>63.73</v>
      </c>
      <c r="CO7" s="38">
        <v>61.66</v>
      </c>
      <c r="CP7" s="38">
        <v>58.29</v>
      </c>
      <c r="CQ7" s="38">
        <v>64.12</v>
      </c>
      <c r="CR7" s="38">
        <v>53.24</v>
      </c>
      <c r="CS7" s="38">
        <v>52.31</v>
      </c>
      <c r="CT7" s="38">
        <v>60.65</v>
      </c>
      <c r="CU7" s="38">
        <v>51.75</v>
      </c>
      <c r="CV7" s="38">
        <v>50.68</v>
      </c>
      <c r="CW7" s="38">
        <v>52.23</v>
      </c>
      <c r="CX7" s="38">
        <v>95.98</v>
      </c>
      <c r="CY7" s="38">
        <v>95.47</v>
      </c>
      <c r="CZ7" s="38">
        <v>95.81</v>
      </c>
      <c r="DA7" s="38">
        <v>96.24</v>
      </c>
      <c r="DB7" s="38">
        <v>96.24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0.03</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2020-02-19T05:51:58Z</cp:lastPrinted>
  <dcterms:created xsi:type="dcterms:W3CDTF">2019-12-05T05:19:32Z</dcterms:created>
  <dcterms:modified xsi:type="dcterms:W3CDTF">2020-02-20T02:35:27Z</dcterms:modified>
  <cp:category/>
</cp:coreProperties>
</file>