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29 富士見町\"/>
    </mc:Choice>
  </mc:AlternateContent>
  <workbookProtection workbookAlgorithmName="SHA-512" workbookHashValue="ghYUwcj69Ayy2E86ZHdPt8OrCDEmXpTYpivFZSE67AOpgZ5EiyFCrVC6+UI6kSW8VLfM34po4P7TPxw2XQ6tWw==" workbookSaltValue="bIN0iJ+q7D8PHZuVHfebJ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<sst xmlns="http://schemas.openxmlformats.org/spreadsheetml/2006/main" count="223" uniqueCount="111">
  <si>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</si>
  <si>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</si>
  <si>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</si>
  <si>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</si>
  <si>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</si>
  <si>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</si>
  <si>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</si>
  <si>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</si>
  <si>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</si>
  <si>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</si>
  <si>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</si>
  <si>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</si>
  <si>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</si>
  <si>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</si>
  <si>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</si>
  <si>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</si>
  <si>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</si>
  <si>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</si>
  <si>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</si>
  <si>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</si>
  <si>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</si>
  <si>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</si>
  <si>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</si>
  <si>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</si>
  <si>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</si>
  <si>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</si>
  <si>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</si>
  <si>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</si>
  <si>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</si>
  <si>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</si>
  <si>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</si>
  <si>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</si>
  <si>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</si>
  <si>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</si>
  <si>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</si>
  <si>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</si>
  <si>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</si>
  <si>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</si>
  <si>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</si>
  <si>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</si>
  <si>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</si>
  <si>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</si>
  <si>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</si>
  <si>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</si>
  <si>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</si>
  <si>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</si>
  <si>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</si>
  <si>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</si>
  <si>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</si>
  <si>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</si>
  <si>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</si>
  <si>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</si>
  <si>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</si>
  <si>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</si>
  <si>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</si>
  <si>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</si>
  <si>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</si>
  <si>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</si>
  <si>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</si>
  <si>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</si>
  <si>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</si>
  <si>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</si>
  <si>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</si>
  <si>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</si>
  <si>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</si>
  <si>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</si>
  <si>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</si>
  <si>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</si>
  <si>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</si>
  <si>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</si>
  <si>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</si>
  <si>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</si>
  <si>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</si>
  <si>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</si>
  <si>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</si>
  <si>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</si>
  <si>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</si>
  <si>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</si>
  <si>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</si>
  <si>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</si>
  <si>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</si>
  <si>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</si>
  <si>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</si>
  <si>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</si>
  <si>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</si>
  <si>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</si>
  <si>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</si>
  <si>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</si>
  <si>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</si>
  <si>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</si>
  <si>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</si>
  <si>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</si>
  <si>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</si>
  <si>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</si>
  <si>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</si>
  <si>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</si>
  <si>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</si>
  <si>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</si>
  <si>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</si>
  <si>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</si>
  <si>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</si>
  <si>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</si>
  <si>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</si>
  <si>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</si>
  <si>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</si>
  <si>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</si>
  <si>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</si>
  <si>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</si>
  <si>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富士見町は中山間地域であり多くのマンホールポンプを保有しているため、マンホールポンプの更新を進めていきます。
①有形固定資産のうち償却対象資産の減価償却がどの程度進んでいるかを表す指標で、類似団体平均を上回っており計画的な施設更新が必要となります。
②法定耐用年数を超えた管渠延長の割合を表す指標ですが、法定耐用年数を超えた管渠はありません。
③当該年度に更新した管渠延長の割合を示すもので、更新した管渠はありません。</t>
    <phoneticPr fontId="4"/>
  </si>
  <si>
    <t>富士見町農業集落排水事業は健全な経営状況を保っています。　
①経常費用が経常収支によりどの程度賄われているかを示すもので、100％を超えているため収支は黒字です。類似団体平均と比較しても高い数値であり、良好な健全経営を維持しています。
②営業収益に対する累積欠損金は発生していません。
③1年以内の債務に対する支払いの能力を表すもので類似団体と比較しても高い水準にあります。増加している要因としては利益処分により積立金を計上し、翌年度以降の財源として蓄えている結果となります。
④企業債残高の規模を表すもので、収益的収支比率は類似団体比率を上回っており非常に高い数値となります。しかし企業債の償還は着実に進んでおり年々減少していきます。
⑤使用料単価と汚水処理原価の関係をみるもので、類似団体比率より高い数値となり、汚水処理に係る費用と使用料収入が均衡しています。
⑥施設利用率・水洗化率が上昇傾向なのにも関わらず、汚水処理原価がそれほど下がっていない要因は、汚泥処理に係る費用の増加によるものです。類似団体よりも低い水準ですが、今後も効率化、費用削減に取り組んでいきます。
⑦施設の利用状況や適正規模の判断に使うもので、類似団体より高い数値となっており、施設を効率的に利用している適正な規模といえます。
⑧水洗化率は類似団体平均と比較すると高い水準ですが、100％未満であるため更なる水洗化率の向上に努めていきます。</t>
    <rPh sb="374" eb="376">
      <t>キンコウ</t>
    </rPh>
    <rPh sb="395" eb="397">
      <t>ジョウショウ</t>
    </rPh>
    <rPh sb="397" eb="399">
      <t>ケイコウ</t>
    </rPh>
    <rPh sb="419" eb="420">
      <t>サ</t>
    </rPh>
    <rPh sb="450" eb="452">
      <t>ルイジ</t>
    </rPh>
    <rPh sb="452" eb="454">
      <t>ダンタイ</t>
    </rPh>
    <rPh sb="457" eb="458">
      <t>ヒク</t>
    </rPh>
    <rPh sb="459" eb="461">
      <t>スイジュン</t>
    </rPh>
    <rPh sb="465" eb="467">
      <t>コンゴ</t>
    </rPh>
    <rPh sb="468" eb="471">
      <t>コウリツカ</t>
    </rPh>
    <rPh sb="472" eb="474">
      <t>ヒヨウ</t>
    </rPh>
    <rPh sb="474" eb="476">
      <t>サクゲン</t>
    </rPh>
    <rPh sb="477" eb="478">
      <t>ト</t>
    </rPh>
    <rPh sb="479" eb="480">
      <t>ク</t>
    </rPh>
    <rPh sb="590" eb="591">
      <t>サラ</t>
    </rPh>
    <phoneticPr fontId="4"/>
  </si>
  <si>
    <t>富士見町では、今後更新時期を迎える下水道施設を対象に、中長期的な更新需要や財政収支の見通しを踏まえた「施設更新計画」の策定を予定しています。
施設などの更新需要及び財政収支見通しを踏まえ、長期停電に伴う危機管理の観点からマンホールポンプを自然流下方式へ変更し、経費削減のため公共下水道事業と農業集落排水事業を統合するなど計画しています。
人口は確実に減少しており、使用料収入も確実に減少していく反面、施設の老朽化は進むため計画的に更新を行い、健全な経営が維持できるよう更なる経費節減に取り組み、安心・安全の下水道事業の実現に努めていきます。</t>
    <rPh sb="198" eb="200">
      <t>ハンメン</t>
    </rPh>
    <rPh sb="201" eb="203">
      <t>シセツ</t>
    </rPh>
    <rPh sb="204" eb="207">
      <t>ロウキュウカ</t>
    </rPh>
    <rPh sb="208" eb="209">
      <t>スス</t>
    </rPh>
    <rPh sb="212" eb="215">
      <t>ケイカクテキ</t>
    </rPh>
    <rPh sb="216" eb="218">
      <t>コウシン</t>
    </rPh>
    <rPh sb="219" eb="22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</si>
</sst>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A2-4304-BFB9-297A048E6DE7}"/>
            </c:ext>
          </c:extLst>
        </c:ser>
        <c:dLbls>
          <c:showLegendKey val="0"/>
          <c:showVal val="0"/>
          <c:showCatName val="0"/>
          <c:showSerName val="0"/>
          <c:showPercent val="0"/>
          <c:showBubbleSize val="0"/>
        </c:dLbls>
        <c:gapWidth val="150"/>
        <c:axId val="272814160"/>
        <c:axId val="27281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5A2-4304-BFB9-297A048E6DE7}"/>
            </c:ext>
          </c:extLst>
        </c:ser>
        <c:dLbls>
          <c:showLegendKey val="0"/>
          <c:showVal val="0"/>
          <c:showCatName val="0"/>
          <c:showSerName val="0"/>
          <c:showPercent val="0"/>
          <c:showBubbleSize val="0"/>
        </c:dLbls>
        <c:marker val="1"/>
        <c:smooth val="0"/>
        <c:axId val="272814160"/>
        <c:axId val="272815728"/>
      </c:lineChart>
      <c:dateAx>
        <c:axId val="272814160"/>
        <c:scaling>
          <c:orientation val="minMax"/>
        </c:scaling>
        <c:delete val="1"/>
        <c:axPos val="b"/>
        <c:numFmt formatCode="ge" sourceLinked="1"/>
        <c:majorTickMark val="none"/>
        <c:minorTickMark val="none"/>
        <c:tickLblPos val="none"/>
        <c:crossAx val="272815728"/>
        <c:crosses val="autoZero"/>
        <c:auto val="1"/>
        <c:lblOffset val="100"/>
        <c:baseTimeUnit val="years"/>
      </c:dateAx>
      <c:valAx>
        <c:axId val="2728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57.97</c:v>
                </c:pt>
                <c:pt idx="1">
                  <c:v>55.08</c:v>
                </c:pt>
                <c:pt idx="2">
                  <c:v>47.98</c:v>
                </c:pt>
                <c:pt idx="3">
                  <c:v>56.19</c:v>
                </c:pt>
                <c:pt idx="4">
                  <c:v>56.47</c:v>
                </c:pt>
              </c:numCache>
            </c:numRef>
          </c:val>
          <c:extLst>
            <c:ext xmlns:c16="http://schemas.microsoft.com/office/drawing/2014/chart" uri="{C3380CC4-5D6E-409C-BE32-E72D297353CC}">
              <c16:uniqueId val="{00000000-2FC7-4DAA-B041-832F94744A04}"/>
            </c:ext>
          </c:extLst>
        </c:ser>
        <c:dLbls>
          <c:showLegendKey val="0"/>
          <c:showVal val="0"/>
          <c:showCatName val="0"/>
          <c:showSerName val="0"/>
          <c:showPercent val="0"/>
          <c:showBubbleSize val="0"/>
        </c:dLbls>
        <c:gapWidth val="150"/>
        <c:axId val="330973336"/>
        <c:axId val="3309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FC7-4DAA-B041-832F94744A04}"/>
            </c:ext>
          </c:extLst>
        </c:ser>
        <c:dLbls>
          <c:showLegendKey val="0"/>
          <c:showVal val="0"/>
          <c:showCatName val="0"/>
          <c:showSerName val="0"/>
          <c:showPercent val="0"/>
          <c:showBubbleSize val="0"/>
        </c:dLbls>
        <c:marker val="1"/>
        <c:smooth val="0"/>
        <c:axId val="330973336"/>
        <c:axId val="330978824"/>
      </c:lineChart>
      <c:dateAx>
        <c:axId val="330973336"/>
        <c:scaling>
          <c:orientation val="minMax"/>
        </c:scaling>
        <c:delete val="1"/>
        <c:axPos val="b"/>
        <c:numFmt formatCode="ge" sourceLinked="1"/>
        <c:majorTickMark val="none"/>
        <c:minorTickMark val="none"/>
        <c:tickLblPos val="none"/>
        <c:crossAx val="330978824"/>
        <c:crosses val="autoZero"/>
        <c:auto val="1"/>
        <c:lblOffset val="100"/>
        <c:baseTimeUnit val="years"/>
      </c:dateAx>
      <c:valAx>
        <c:axId val="33097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83.61</c:v>
                </c:pt>
                <c:pt idx="1">
                  <c:v>82.24</c:v>
                </c:pt>
                <c:pt idx="2">
                  <c:v>84.74</c:v>
                </c:pt>
                <c:pt idx="3">
                  <c:v>86.76</c:v>
                </c:pt>
                <c:pt idx="4">
                  <c:v>90.03</c:v>
                </c:pt>
              </c:numCache>
            </c:numRef>
          </c:val>
          <c:extLst>
            <c:ext xmlns:c16="http://schemas.microsoft.com/office/drawing/2014/chart" uri="{C3380CC4-5D6E-409C-BE32-E72D297353CC}">
              <c16:uniqueId val="{00000000-D303-4C5E-A847-06DE03E2E259}"/>
            </c:ext>
          </c:extLst>
        </c:ser>
        <c:dLbls>
          <c:showLegendKey val="0"/>
          <c:showVal val="0"/>
          <c:showCatName val="0"/>
          <c:showSerName val="0"/>
          <c:showPercent val="0"/>
          <c:showBubbleSize val="0"/>
        </c:dLbls>
        <c:gapWidth val="150"/>
        <c:axId val="330976472"/>
        <c:axId val="33097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303-4C5E-A847-06DE03E2E259}"/>
            </c:ext>
          </c:extLst>
        </c:ser>
        <c:dLbls>
          <c:showLegendKey val="0"/>
          <c:showVal val="0"/>
          <c:showCatName val="0"/>
          <c:showSerName val="0"/>
          <c:showPercent val="0"/>
          <c:showBubbleSize val="0"/>
        </c:dLbls>
        <c:marker val="1"/>
        <c:smooth val="0"/>
        <c:axId val="330976472"/>
        <c:axId val="330971376"/>
      </c:lineChart>
      <c:dateAx>
        <c:axId val="330976472"/>
        <c:scaling>
          <c:orientation val="minMax"/>
        </c:scaling>
        <c:delete val="1"/>
        <c:axPos val="b"/>
        <c:numFmt formatCode="ge" sourceLinked="1"/>
        <c:majorTickMark val="none"/>
        <c:minorTickMark val="none"/>
        <c:tickLblPos val="none"/>
        <c:crossAx val="330971376"/>
        <c:crosses val="autoZero"/>
        <c:auto val="1"/>
        <c:lblOffset val="100"/>
        <c:baseTimeUnit val="years"/>
      </c:dateAx>
      <c:valAx>
        <c:axId val="33097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7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107.5</c:v>
                </c:pt>
                <c:pt idx="1">
                  <c:v>103.7</c:v>
                </c:pt>
                <c:pt idx="2">
                  <c:v>145.07</c:v>
                </c:pt>
                <c:pt idx="3">
                  <c:v>141.47999999999999</c:v>
                </c:pt>
                <c:pt idx="4">
                  <c:v>141.29</c:v>
                </c:pt>
              </c:numCache>
            </c:numRef>
          </c:val>
          <c:extLst>
            <c:ext xmlns:c16="http://schemas.microsoft.com/office/drawing/2014/chart" uri="{C3380CC4-5D6E-409C-BE32-E72D297353CC}">
              <c16:uniqueId val="{00000000-D0CB-4758-8D21-55057CAF5CA5}"/>
            </c:ext>
          </c:extLst>
        </c:ser>
        <c:dLbls>
          <c:showLegendKey val="0"/>
          <c:showVal val="0"/>
          <c:showCatName val="0"/>
          <c:showSerName val="0"/>
          <c:showPercent val="0"/>
          <c:showBubbleSize val="0"/>
        </c:dLbls>
        <c:gapWidth val="150"/>
        <c:axId val="272816512"/>
        <c:axId val="27281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D0CB-4758-8D21-55057CAF5CA5}"/>
            </c:ext>
          </c:extLst>
        </c:ser>
        <c:dLbls>
          <c:showLegendKey val="0"/>
          <c:showVal val="0"/>
          <c:showCatName val="0"/>
          <c:showSerName val="0"/>
          <c:showPercent val="0"/>
          <c:showBubbleSize val="0"/>
        </c:dLbls>
        <c:marker val="1"/>
        <c:smooth val="0"/>
        <c:axId val="272816512"/>
        <c:axId val="272816904"/>
      </c:lineChart>
      <c:dateAx>
        <c:axId val="272816512"/>
        <c:scaling>
          <c:orientation val="minMax"/>
        </c:scaling>
        <c:delete val="1"/>
        <c:axPos val="b"/>
        <c:numFmt formatCode="ge" sourceLinked="1"/>
        <c:majorTickMark val="none"/>
        <c:minorTickMark val="none"/>
        <c:tickLblPos val="none"/>
        <c:crossAx val="272816904"/>
        <c:crosses val="autoZero"/>
        <c:auto val="1"/>
        <c:lblOffset val="100"/>
        <c:baseTimeUnit val="years"/>
      </c:dateAx>
      <c:valAx>
        <c:axId val="27281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31.51</c:v>
                </c:pt>
                <c:pt idx="1">
                  <c:v>32.11</c:v>
                </c:pt>
                <c:pt idx="2">
                  <c:v>34.130000000000003</c:v>
                </c:pt>
                <c:pt idx="3">
                  <c:v>36.1</c:v>
                </c:pt>
                <c:pt idx="4">
                  <c:v>38.03</c:v>
                </c:pt>
              </c:numCache>
            </c:numRef>
          </c:val>
          <c:extLst>
            <c:ext xmlns:c16="http://schemas.microsoft.com/office/drawing/2014/chart" uri="{C3380CC4-5D6E-409C-BE32-E72D297353CC}">
              <c16:uniqueId val="{00000000-543E-4B4E-8AD7-73E7C50A527D}"/>
            </c:ext>
          </c:extLst>
        </c:ser>
        <c:dLbls>
          <c:showLegendKey val="0"/>
          <c:showVal val="0"/>
          <c:showCatName val="0"/>
          <c:showSerName val="0"/>
          <c:showPercent val="0"/>
          <c:showBubbleSize val="0"/>
        </c:dLbls>
        <c:gapWidth val="150"/>
        <c:axId val="330404336"/>
        <c:axId val="33040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543E-4B4E-8AD7-73E7C50A527D}"/>
            </c:ext>
          </c:extLst>
        </c:ser>
        <c:dLbls>
          <c:showLegendKey val="0"/>
          <c:showVal val="0"/>
          <c:showCatName val="0"/>
          <c:showSerName val="0"/>
          <c:showPercent val="0"/>
          <c:showBubbleSize val="0"/>
        </c:dLbls>
        <c:marker val="1"/>
        <c:smooth val="0"/>
        <c:axId val="330404336"/>
        <c:axId val="330409040"/>
      </c:lineChart>
      <c:dateAx>
        <c:axId val="330404336"/>
        <c:scaling>
          <c:orientation val="minMax"/>
        </c:scaling>
        <c:delete val="1"/>
        <c:axPos val="b"/>
        <c:numFmt formatCode="ge" sourceLinked="1"/>
        <c:majorTickMark val="none"/>
        <c:minorTickMark val="none"/>
        <c:tickLblPos val="none"/>
        <c:crossAx val="330409040"/>
        <c:crosses val="autoZero"/>
        <c:auto val="1"/>
        <c:lblOffset val="100"/>
        <c:baseTimeUnit val="years"/>
      </c:dateAx>
      <c:valAx>
        <c:axId val="3304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7E-485C-A2EF-B085D41B72E3}"/>
            </c:ext>
          </c:extLst>
        </c:ser>
        <c:dLbls>
          <c:showLegendKey val="0"/>
          <c:showVal val="0"/>
          <c:showCatName val="0"/>
          <c:showSerName val="0"/>
          <c:showPercent val="0"/>
          <c:showBubbleSize val="0"/>
        </c:dLbls>
        <c:gapWidth val="150"/>
        <c:axId val="330405512"/>
        <c:axId val="33040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317E-485C-A2EF-B085D41B72E3}"/>
            </c:ext>
          </c:extLst>
        </c:ser>
        <c:dLbls>
          <c:showLegendKey val="0"/>
          <c:showVal val="0"/>
          <c:showCatName val="0"/>
          <c:showSerName val="0"/>
          <c:showPercent val="0"/>
          <c:showBubbleSize val="0"/>
        </c:dLbls>
        <c:marker val="1"/>
        <c:smooth val="0"/>
        <c:axId val="330405512"/>
        <c:axId val="330406296"/>
      </c:lineChart>
      <c:dateAx>
        <c:axId val="330405512"/>
        <c:scaling>
          <c:orientation val="minMax"/>
        </c:scaling>
        <c:delete val="1"/>
        <c:axPos val="b"/>
        <c:numFmt formatCode="ge" sourceLinked="1"/>
        <c:majorTickMark val="none"/>
        <c:minorTickMark val="none"/>
        <c:tickLblPos val="none"/>
        <c:crossAx val="330406296"/>
        <c:crosses val="autoZero"/>
        <c:auto val="1"/>
        <c:lblOffset val="100"/>
        <c:baseTimeUnit val="years"/>
      </c:dateAx>
      <c:valAx>
        <c:axId val="33040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0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7A-4C02-94DE-27B50044F50D}"/>
            </c:ext>
          </c:extLst>
        </c:ser>
        <c:dLbls>
          <c:showLegendKey val="0"/>
          <c:showVal val="0"/>
          <c:showCatName val="0"/>
          <c:showSerName val="0"/>
          <c:showPercent val="0"/>
          <c:showBubbleSize val="0"/>
        </c:dLbls>
        <c:gapWidth val="150"/>
        <c:axId val="330409432"/>
        <c:axId val="3304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0D7A-4C02-94DE-27B50044F50D}"/>
            </c:ext>
          </c:extLst>
        </c:ser>
        <c:dLbls>
          <c:showLegendKey val="0"/>
          <c:showVal val="0"/>
          <c:showCatName val="0"/>
          <c:showSerName val="0"/>
          <c:showPercent val="0"/>
          <c:showBubbleSize val="0"/>
        </c:dLbls>
        <c:marker val="1"/>
        <c:smooth val="0"/>
        <c:axId val="330409432"/>
        <c:axId val="330409824"/>
      </c:lineChart>
      <c:dateAx>
        <c:axId val="330409432"/>
        <c:scaling>
          <c:orientation val="minMax"/>
        </c:scaling>
        <c:delete val="1"/>
        <c:axPos val="b"/>
        <c:numFmt formatCode="ge" sourceLinked="1"/>
        <c:majorTickMark val="none"/>
        <c:minorTickMark val="none"/>
        <c:tickLblPos val="none"/>
        <c:crossAx val="330409824"/>
        <c:crosses val="autoZero"/>
        <c:auto val="1"/>
        <c:lblOffset val="100"/>
        <c:baseTimeUnit val="years"/>
      </c:dateAx>
      <c:valAx>
        <c:axId val="3304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0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45.56</c:v>
                </c:pt>
                <c:pt idx="1">
                  <c:v>43.02</c:v>
                </c:pt>
                <c:pt idx="2">
                  <c:v>97.46</c:v>
                </c:pt>
                <c:pt idx="3">
                  <c:v>134.94</c:v>
                </c:pt>
                <c:pt idx="4">
                  <c:v>163.84</c:v>
                </c:pt>
              </c:numCache>
            </c:numRef>
          </c:val>
          <c:extLst>
            <c:ext xmlns:c16="http://schemas.microsoft.com/office/drawing/2014/chart" uri="{C3380CC4-5D6E-409C-BE32-E72D297353CC}">
              <c16:uniqueId val="{00000000-0E84-496B-9296-052B2EA5B944}"/>
            </c:ext>
          </c:extLst>
        </c:ser>
        <c:dLbls>
          <c:showLegendKey val="0"/>
          <c:showVal val="0"/>
          <c:showCatName val="0"/>
          <c:showSerName val="0"/>
          <c:showPercent val="0"/>
          <c:showBubbleSize val="0"/>
        </c:dLbls>
        <c:gapWidth val="150"/>
        <c:axId val="330403160"/>
        <c:axId val="3304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0E84-496B-9296-052B2EA5B944}"/>
            </c:ext>
          </c:extLst>
        </c:ser>
        <c:dLbls>
          <c:showLegendKey val="0"/>
          <c:showVal val="0"/>
          <c:showCatName val="0"/>
          <c:showSerName val="0"/>
          <c:showPercent val="0"/>
          <c:showBubbleSize val="0"/>
        </c:dLbls>
        <c:marker val="1"/>
        <c:smooth val="0"/>
        <c:axId val="330403160"/>
        <c:axId val="330403552"/>
      </c:lineChart>
      <c:dateAx>
        <c:axId val="330403160"/>
        <c:scaling>
          <c:orientation val="minMax"/>
        </c:scaling>
        <c:delete val="1"/>
        <c:axPos val="b"/>
        <c:numFmt formatCode="ge" sourceLinked="1"/>
        <c:majorTickMark val="none"/>
        <c:minorTickMark val="none"/>
        <c:tickLblPos val="none"/>
        <c:crossAx val="330403552"/>
        <c:crosses val="autoZero"/>
        <c:auto val="1"/>
        <c:lblOffset val="100"/>
        <c:baseTimeUnit val="years"/>
      </c:dateAx>
      <c:valAx>
        <c:axId val="3304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0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2291.7600000000002</c:v>
                </c:pt>
                <c:pt idx="1">
                  <c:v>2697.77</c:v>
                </c:pt>
                <c:pt idx="2">
                  <c:v>2365.09</c:v>
                </c:pt>
                <c:pt idx="3">
                  <c:v>2097.67</c:v>
                </c:pt>
                <c:pt idx="4">
                  <c:v>1901.98</c:v>
                </c:pt>
              </c:numCache>
            </c:numRef>
          </c:val>
          <c:extLst>
            <c:ext xmlns:c16="http://schemas.microsoft.com/office/drawing/2014/chart" uri="{C3380CC4-5D6E-409C-BE32-E72D297353CC}">
              <c16:uniqueId val="{00000000-DFC8-44F7-967F-7F748C681D7C}"/>
            </c:ext>
          </c:extLst>
        </c:ser>
        <c:dLbls>
          <c:showLegendKey val="0"/>
          <c:showVal val="0"/>
          <c:showCatName val="0"/>
          <c:showSerName val="0"/>
          <c:showPercent val="0"/>
          <c:showBubbleSize val="0"/>
        </c:dLbls>
        <c:gapWidth val="150"/>
        <c:axId val="330974904"/>
        <c:axId val="3309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FC8-44F7-967F-7F748C681D7C}"/>
            </c:ext>
          </c:extLst>
        </c:ser>
        <c:dLbls>
          <c:showLegendKey val="0"/>
          <c:showVal val="0"/>
          <c:showCatName val="0"/>
          <c:showSerName val="0"/>
          <c:showPercent val="0"/>
          <c:showBubbleSize val="0"/>
        </c:dLbls>
        <c:marker val="1"/>
        <c:smooth val="0"/>
        <c:axId val="330974904"/>
        <c:axId val="330973728"/>
      </c:lineChart>
      <c:dateAx>
        <c:axId val="330974904"/>
        <c:scaling>
          <c:orientation val="minMax"/>
        </c:scaling>
        <c:delete val="1"/>
        <c:axPos val="b"/>
        <c:numFmt formatCode="ge" sourceLinked="1"/>
        <c:majorTickMark val="none"/>
        <c:minorTickMark val="none"/>
        <c:tickLblPos val="none"/>
        <c:crossAx val="330973728"/>
        <c:crosses val="autoZero"/>
        <c:auto val="1"/>
        <c:lblOffset val="100"/>
        <c:baseTimeUnit val="years"/>
      </c:dateAx>
      <c:valAx>
        <c:axId val="3309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7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c:v>
                </c:pt>
                <c:pt idx="1">
                  <c:v>76.63</c:v>
                </c:pt>
                <c:pt idx="2">
                  <c:v>112.17</c:v>
                </c:pt>
                <c:pt idx="3">
                  <c:v>98.35</c:v>
                </c:pt>
                <c:pt idx="4">
                  <c:v>100</c:v>
                </c:pt>
              </c:numCache>
            </c:numRef>
          </c:val>
          <c:extLst>
            <c:ext xmlns:c16="http://schemas.microsoft.com/office/drawing/2014/chart" uri="{C3380CC4-5D6E-409C-BE32-E72D297353CC}">
              <c16:uniqueId val="{00000000-5104-4CAB-8CA5-70C258F47C3F}"/>
            </c:ext>
          </c:extLst>
        </c:ser>
        <c:dLbls>
          <c:showLegendKey val="0"/>
          <c:showVal val="0"/>
          <c:showCatName val="0"/>
          <c:showSerName val="0"/>
          <c:showPercent val="0"/>
          <c:showBubbleSize val="0"/>
        </c:dLbls>
        <c:gapWidth val="150"/>
        <c:axId val="330975296"/>
        <c:axId val="3309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104-4CAB-8CA5-70C258F47C3F}"/>
            </c:ext>
          </c:extLst>
        </c:ser>
        <c:dLbls>
          <c:showLegendKey val="0"/>
          <c:showVal val="0"/>
          <c:showCatName val="0"/>
          <c:showSerName val="0"/>
          <c:showPercent val="0"/>
          <c:showBubbleSize val="0"/>
        </c:dLbls>
        <c:marker val="1"/>
        <c:smooth val="0"/>
        <c:axId val="330975296"/>
        <c:axId val="330972160"/>
      </c:lineChart>
      <c:dateAx>
        <c:axId val="330975296"/>
        <c:scaling>
          <c:orientation val="minMax"/>
        </c:scaling>
        <c:delete val="1"/>
        <c:axPos val="b"/>
        <c:numFmt formatCode="ge" sourceLinked="1"/>
        <c:majorTickMark val="none"/>
        <c:minorTickMark val="none"/>
        <c:tickLblPos val="none"/>
        <c:crossAx val="330972160"/>
        <c:crosses val="autoZero"/>
        <c:auto val="1"/>
        <c:lblOffset val="100"/>
        <c:baseTimeUnit val="years"/>
      </c:dateAx>
      <c:valAx>
        <c:axId val="33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289.37</c:v>
                </c:pt>
                <c:pt idx="1">
                  <c:v>265.94</c:v>
                </c:pt>
                <c:pt idx="2">
                  <c:v>182.4</c:v>
                </c:pt>
                <c:pt idx="3">
                  <c:v>209.64</c:v>
                </c:pt>
                <c:pt idx="4">
                  <c:v>206.12</c:v>
                </c:pt>
              </c:numCache>
            </c:numRef>
          </c:val>
          <c:extLst>
            <c:ext xmlns:c16="http://schemas.microsoft.com/office/drawing/2014/chart" uri="{C3380CC4-5D6E-409C-BE32-E72D297353CC}">
              <c16:uniqueId val="{00000000-02BB-483D-B6E0-0DC24B163921}"/>
            </c:ext>
          </c:extLst>
        </c:ser>
        <c:dLbls>
          <c:showLegendKey val="0"/>
          <c:showVal val="0"/>
          <c:showCatName val="0"/>
          <c:showSerName val="0"/>
          <c:showPercent val="0"/>
          <c:showBubbleSize val="0"/>
        </c:dLbls>
        <c:gapWidth val="150"/>
        <c:axId val="330977648"/>
        <c:axId val="33097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2BB-483D-B6E0-0DC24B163921}"/>
            </c:ext>
          </c:extLst>
        </c:ser>
        <c:dLbls>
          <c:showLegendKey val="0"/>
          <c:showVal val="0"/>
          <c:showCatName val="0"/>
          <c:showSerName val="0"/>
          <c:showPercent val="0"/>
          <c:showBubbleSize val="0"/>
        </c:dLbls>
        <c:marker val="1"/>
        <c:smooth val="0"/>
        <c:axId val="330977648"/>
        <c:axId val="330972552"/>
      </c:lineChart>
      <c:dateAx>
        <c:axId val="330977648"/>
        <c:scaling>
          <c:orientation val="minMax"/>
        </c:scaling>
        <c:delete val="1"/>
        <c:axPos val="b"/>
        <c:numFmt formatCode="ge" sourceLinked="1"/>
        <c:majorTickMark val="none"/>
        <c:minorTickMark val="none"/>
        <c:tickLblPos val="none"/>
        <c:crossAx val="330972552"/>
        <c:crosses val="autoZero"/>
        <c:auto val="1"/>
        <c:lblOffset val="100"/>
        <c:baseTimeUnit val="years"/>
      </c:dateAx>
      <c:valAx>
        <c:axId val="33097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7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富士見町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14591</v>
      </c>
      <c r="AM8" s="69"/>
      <c r="AN8" s="69"/>
      <c r="AO8" s="69"/>
      <c r="AP8" s="69"/>
      <c r="AQ8" s="69"/>
      <c r="AR8" s="69"/>
      <c r="AS8" s="69"/>
      <c r="AT8" s="68">
        <f>データ!T6</f>
        <v>144.76</v>
      </c>
      <c r="AU8" s="68"/>
      <c r="AV8" s="68"/>
      <c r="AW8" s="68"/>
      <c r="AX8" s="68"/>
      <c r="AY8" s="68"/>
      <c r="AZ8" s="68"/>
      <c r="BA8" s="68"/>
      <c r="BB8" s="68">
        <f>データ!U6</f>
        <v>100.79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69.599999999999994</v>
      </c>
      <c r="J10" s="68"/>
      <c r="K10" s="68"/>
      <c r="L10" s="68"/>
      <c r="M10" s="68"/>
      <c r="N10" s="68"/>
      <c r="O10" s="68"/>
      <c r="P10" s="68">
        <f>データ!P6</f>
        <v>12.12</v>
      </c>
      <c r="Q10" s="68"/>
      <c r="R10" s="68"/>
      <c r="S10" s="68"/>
      <c r="T10" s="68"/>
      <c r="U10" s="68"/>
      <c r="V10" s="68"/>
      <c r="W10" s="68">
        <f>データ!Q6</f>
        <v>79.06</v>
      </c>
      <c r="X10" s="68"/>
      <c r="Y10" s="68"/>
      <c r="Z10" s="68"/>
      <c r="AA10" s="68"/>
      <c r="AB10" s="68"/>
      <c r="AC10" s="68"/>
      <c r="AD10" s="69">
        <f>データ!R6</f>
        <v>3996</v>
      </c>
      <c r="AE10" s="69"/>
      <c r="AF10" s="69"/>
      <c r="AG10" s="69"/>
      <c r="AH10" s="69"/>
      <c r="AI10" s="69"/>
      <c r="AJ10" s="69"/>
      <c r="AK10" s="2"/>
      <c r="AL10" s="69">
        <f>データ!V6</f>
        <v>1755</v>
      </c>
      <c r="AM10" s="69"/>
      <c r="AN10" s="69"/>
      <c r="AO10" s="69"/>
      <c r="AP10" s="69"/>
      <c r="AQ10" s="69"/>
      <c r="AR10" s="69"/>
      <c r="AS10" s="69"/>
      <c r="AT10" s="68">
        <f>データ!W6</f>
        <v>0.76</v>
      </c>
      <c r="AU10" s="68"/>
      <c r="AV10" s="68"/>
      <c r="AW10" s="68"/>
      <c r="AX10" s="68"/>
      <c r="AY10" s="68"/>
      <c r="AZ10" s="68"/>
      <c r="BA10" s="68"/>
      <c r="BB10" s="68">
        <f>データ!X6</f>
        <v>2309.21</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MKxjSFGycQ8d9L9vi+IPQfuW+/dp1AHgcOntHz4bbopBcetBLSej29l7fYXIE7oBjwlH1x5GNn70gRLGXl4KsQ==" saltValue="i/CKdWRMMWqG9k7E/2Jg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203629</v>
      </c>
      <c r="D6" s="33">
        <f t="shared" si="3"/>
        <v>46</v>
      </c>
      <c r="E6" s="33">
        <f t="shared" si="3"/>
        <v>17</v>
      </c>
      <c r="F6" s="33">
        <f t="shared" si="3"/>
        <v>5</v>
      </c>
      <c r="G6" s="33">
        <f t="shared" si="3"/>
        <v>0</v>
      </c>
      <c r="H6" s="33" t="str">
        <f t="shared" si="3"/>
        <v>長野県　富士見町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69.599999999999994</v>
      </c>
      <c r="P6" s="34">
        <f t="shared" si="3"/>
        <v>12.12</v>
      </c>
      <c r="Q6" s="34">
        <f t="shared" si="3"/>
        <v>79.06</v>
      </c>
      <c r="R6" s="34">
        <f t="shared" si="3"/>
        <v>3996</v>
      </c>
      <c r="S6" s="34">
        <f t="shared" si="3"/>
        <v>14591</v>
      </c>
      <c r="T6" s="34">
        <f t="shared" si="3"/>
        <v>144.76</v>
      </c>
      <c r="U6" s="34">
        <f t="shared" si="3"/>
        <v>100.79</v>
      </c>
      <c r="V6" s="34">
        <f t="shared" si="3"/>
        <v>1755</v>
      </c>
      <c r="W6" s="34">
        <f t="shared" si="3"/>
        <v>0.76</v>
      </c>
      <c r="X6" s="34">
        <f t="shared" si="3"/>
        <v>2309.21</v>
      </c>
      <c r="Y6" s="35">
        <f>IF(Y7="",NA(),Y7)</f>
        <v>107.5</v>
      </c>
      <c r="Z6" s="35">
        <f t="shared" ref="Z6:AH6" si="4">IF(Z7="",NA(),Z7)</f>
        <v>103.7</v>
      </c>
      <c r="AA6" s="35">
        <f t="shared" si="4"/>
        <v>145.07</v>
      </c>
      <c r="AB6" s="35">
        <f t="shared" si="4"/>
        <v>141.47999999999999</v>
      </c>
      <c r="AC6" s="35">
        <f t="shared" si="4"/>
        <v>141.29</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45.56</v>
      </c>
      <c r="AV6" s="35">
        <f t="shared" ref="AV6:BD6" si="6">IF(AV7="",NA(),AV7)</f>
        <v>43.02</v>
      </c>
      <c r="AW6" s="35">
        <f t="shared" si="6"/>
        <v>97.46</v>
      </c>
      <c r="AX6" s="35">
        <f t="shared" si="6"/>
        <v>134.94</v>
      </c>
      <c r="AY6" s="35">
        <f t="shared" si="6"/>
        <v>163.84</v>
      </c>
      <c r="AZ6" s="35">
        <f t="shared" si="6"/>
        <v>33.03</v>
      </c>
      <c r="BA6" s="35">
        <f t="shared" si="6"/>
        <v>29.45</v>
      </c>
      <c r="BB6" s="35">
        <f t="shared" si="6"/>
        <v>31.84</v>
      </c>
      <c r="BC6" s="35">
        <f t="shared" si="6"/>
        <v>29.91</v>
      </c>
      <c r="BD6" s="35">
        <f t="shared" si="6"/>
        <v>29.54</v>
      </c>
      <c r="BE6" s="34" t="str">
        <f>IF(BE7="","",IF(BE7="-","【-】","【"&amp;SUBSTITUTE(TEXT(BE7,"#,##0.00"),"-","△")&amp;"】"))</f>
        <v>【34.27】</v>
      </c>
      <c r="BF6" s="35">
        <f>IF(BF7="",NA(),BF7)</f>
        <v>2291.7600000000002</v>
      </c>
      <c r="BG6" s="35">
        <f t="shared" ref="BG6:BO6" si="7">IF(BG7="",NA(),BG7)</f>
        <v>2697.77</v>
      </c>
      <c r="BH6" s="35">
        <f t="shared" si="7"/>
        <v>2365.09</v>
      </c>
      <c r="BI6" s="35">
        <f t="shared" si="7"/>
        <v>2097.67</v>
      </c>
      <c r="BJ6" s="35">
        <f t="shared" si="7"/>
        <v>1901.98</v>
      </c>
      <c r="BK6" s="35">
        <f t="shared" si="7"/>
        <v>1044.8</v>
      </c>
      <c r="BL6" s="35">
        <f t="shared" si="7"/>
        <v>1081.8</v>
      </c>
      <c r="BM6" s="35">
        <f t="shared" si="7"/>
        <v>974.93</v>
      </c>
      <c r="BN6" s="35">
        <f t="shared" si="7"/>
        <v>855.8</v>
      </c>
      <c r="BO6" s="35">
        <f t="shared" si="7"/>
        <v>789.46</v>
      </c>
      <c r="BP6" s="34" t="str">
        <f>IF(BP7="","",IF(BP7="-","【-】","【"&amp;SUBSTITUTE(TEXT(BP7,"#,##0.00"),"-","△")&amp;"】"))</f>
        <v>【747.76】</v>
      </c>
      <c r="BQ6" s="35">
        <f>IF(BQ7="",NA(),BQ7)</f>
        <v>72</v>
      </c>
      <c r="BR6" s="35">
        <f t="shared" ref="BR6:BZ6" si="8">IF(BR7="",NA(),BR7)</f>
        <v>76.63</v>
      </c>
      <c r="BS6" s="35">
        <f t="shared" si="8"/>
        <v>112.17</v>
      </c>
      <c r="BT6" s="35">
        <f t="shared" si="8"/>
        <v>98.35</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289.37</v>
      </c>
      <c r="CC6" s="35">
        <f t="shared" ref="CC6:CK6" si="9">IF(CC7="",NA(),CC7)</f>
        <v>265.94</v>
      </c>
      <c r="CD6" s="35">
        <f t="shared" si="9"/>
        <v>182.4</v>
      </c>
      <c r="CE6" s="35">
        <f t="shared" si="9"/>
        <v>209.64</v>
      </c>
      <c r="CF6" s="35">
        <f t="shared" si="9"/>
        <v>206.12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57.97</v>
      </c>
      <c r="CN6" s="35">
        <f t="shared" ref="CN6:CV6" si="10">IF(CN7="",NA(),CN7)</f>
        <v>55.08</v>
      </c>
      <c r="CO6" s="35">
        <f t="shared" si="10"/>
        <v>47.98</v>
      </c>
      <c r="CP6" s="35">
        <f t="shared" si="10"/>
        <v>56.19</v>
      </c>
      <c r="CQ6" s="35">
        <f t="shared" si="10"/>
        <v>56.47</v>
      </c>
      <c r="CR6" s="35">
        <f t="shared" si="10"/>
        <v>53.24</v>
      </c>
      <c r="CS6" s="35">
        <f t="shared" si="10"/>
        <v>52.31</v>
      </c>
      <c r="CT6" s="35">
        <f t="shared" si="10"/>
        <v>60.65</v>
      </c>
      <c r="CU6" s="35">
        <f t="shared" si="10"/>
        <v>51.75</v>
      </c>
      <c r="CV6" s="35">
        <f t="shared" si="10"/>
        <v>50.68</v>
      </c>
      <c r="CW6" s="34" t="str">
        <f>IF(CW7="","",IF(CW7="-","【-】","【"&amp;SUBSTITUTE(TEXT(CW7,"#,##0.00"),"-","△")&amp;"】"))</f>
        <v>【52.23】</v>
      </c>
      <c r="CX6" s="35">
        <f>IF(CX7="",NA(),CX7)</f>
        <v>83.61</v>
      </c>
      <c r="CY6" s="35">
        <f t="shared" ref="CY6:DG6" si="11">IF(CY7="",NA(),CY7)</f>
        <v>82.24</v>
      </c>
      <c r="CZ6" s="35">
        <f t="shared" si="11"/>
        <v>84.74</v>
      </c>
      <c r="DA6" s="35">
        <f t="shared" si="11"/>
        <v>86.76</v>
      </c>
      <c r="DB6" s="35">
        <f t="shared" si="11"/>
        <v>90.03</v>
      </c>
      <c r="DC6" s="35">
        <f t="shared" si="11"/>
        <v>84.07</v>
      </c>
      <c r="DD6" s="35">
        <f t="shared" si="11"/>
        <v>84.32</v>
      </c>
      <c r="DE6" s="35">
        <f t="shared" si="11"/>
        <v>84.58</v>
      </c>
      <c r="DF6" s="35">
        <f t="shared" si="11"/>
        <v>84.84</v>
      </c>
      <c r="DG6" s="35">
        <f t="shared" si="11"/>
        <v>84.86</v>
      </c>
      <c r="DH6" s="34" t="str">
        <f>IF(DH7="","",IF(DH7="-","【-】","【"&amp;SUBSTITUTE(TEXT(DH7,"#,##0.00"),"-","△")&amp;"】"))</f>
        <v>【85.82】</v>
      </c>
      <c r="DI6" s="35">
        <f>IF(DI7="",NA(),DI7)</f>
        <v>31.51</v>
      </c>
      <c r="DJ6" s="35">
        <f t="shared" ref="DJ6:DR6" si="12">IF(DJ7="",NA(),DJ7)</f>
        <v>32.11</v>
      </c>
      <c r="DK6" s="35">
        <f t="shared" si="12"/>
        <v>34.130000000000003</v>
      </c>
      <c r="DL6" s="35">
        <f t="shared" si="12"/>
        <v>36.1</v>
      </c>
      <c r="DM6" s="35">
        <f t="shared" si="12"/>
        <v>38.03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203629</v>
      </c>
      <c r="D7" s="37">
        <v>46</v>
      </c>
      <c r="E7" s="37">
        <v>17</v>
      </c>
      <c r="F7" s="37">
        <v>5</v>
      </c>
      <c r="G7" s="37">
        <v>0</v>
      </c>
      <c r="H7" s="37" t="s">
        <v>96</v>
      </c>
      <c r="I7" s="37" t="s">
        <v>97</v>
      </c>
      <c r="J7" s="37" t="s">
        <v>98</v>
      </c>
      <c r="K7" s="37" t="s">
        <v>99</v>
      </c>
      <c r="L7" s="37" t="s">
        <v>100</v>
      </c>
      <c r="M7" s="37" t="s">
        <v>101</v>
      </c>
      <c r="N7" s="38" t="s">
        <v>102</v>
      </c>
      <c r="O7" s="38">
        <v>69.599999999999994</v>
      </c>
      <c r="P7" s="38">
        <v>12.12</v>
      </c>
      <c r="Q7" s="38">
        <v>79.06</v>
      </c>
      <c r="R7" s="38">
        <v>3996</v>
      </c>
      <c r="S7" s="38">
        <v>14591</v>
      </c>
      <c r="T7" s="38">
        <v>144.76</v>
      </c>
      <c r="U7" s="38">
        <v>100.79</v>
      </c>
      <c r="V7" s="38">
        <v>1755</v>
      </c>
      <c r="W7" s="38">
        <v>0.76</v>
      </c>
      <c r="X7" s="38">
        <v>2309.21</v>
      </c>
      <c r="Y7" s="38">
        <v>107.5</v>
      </c>
      <c r="Z7" s="38">
        <v>103.7</v>
      </c>
      <c r="AA7" s="38">
        <v>145.07</v>
      </c>
      <c r="AB7" s="38">
        <v>141.47999999999999</v>
      </c>
      <c r="AC7" s="38">
        <v>141.29</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45.56</v>
      </c>
      <c r="AV7" s="38">
        <v>43.02</v>
      </c>
      <c r="AW7" s="38">
        <v>97.46</v>
      </c>
      <c r="AX7" s="38">
        <v>134.94</v>
      </c>
      <c r="AY7" s="38">
        <v>163.84</v>
      </c>
      <c r="AZ7" s="38">
        <v>33.03</v>
      </c>
      <c r="BA7" s="38">
        <v>29.45</v>
      </c>
      <c r="BB7" s="38">
        <v>31.84</v>
      </c>
      <c r="BC7" s="38">
        <v>29.91</v>
      </c>
      <c r="BD7" s="38">
        <v>29.54</v>
      </c>
      <c r="BE7" s="38">
        <v>34.270000000000003</v>
      </c>
      <c r="BF7" s="38">
        <v>2291.7600000000002</v>
      </c>
      <c r="BG7" s="38">
        <v>2697.77</v>
      </c>
      <c r="BH7" s="38">
        <v>2365.09</v>
      </c>
      <c r="BI7" s="38">
        <v>2097.67</v>
      </c>
      <c r="BJ7" s="38">
        <v>1901.98</v>
      </c>
      <c r="BK7" s="38">
        <v>1044.8</v>
      </c>
      <c r="BL7" s="38">
        <v>1081.8</v>
      </c>
      <c r="BM7" s="38">
        <v>974.93</v>
      </c>
      <c r="BN7" s="38">
        <v>855.8</v>
      </c>
      <c r="BO7" s="38">
        <v>789.46</v>
      </c>
      <c r="BP7" s="38">
        <v>747.76</v>
      </c>
      <c r="BQ7" s="38">
        <v>72</v>
      </c>
      <c r="BR7" s="38">
        <v>76.63</v>
      </c>
      <c r="BS7" s="38">
        <v>112.17</v>
      </c>
      <c r="BT7" s="38">
        <v>98.35</v>
      </c>
      <c r="BU7" s="38">
        <v>100</v>
      </c>
      <c r="BV7" s="38">
        <v>50.82</v>
      </c>
      <c r="BW7" s="38">
        <v>52.19</v>
      </c>
      <c r="BX7" s="38">
        <v>55.32</v>
      </c>
      <c r="BY7" s="38">
        <v>59.8</v>
      </c>
      <c r="BZ7" s="38">
        <v>57.77</v>
      </c>
      <c r="CA7" s="38">
        <v>59.51</v>
      </c>
      <c r="CB7" s="38">
        <v>289.37</v>
      </c>
      <c r="CC7" s="38">
        <v>265.94</v>
      </c>
      <c r="CD7" s="38">
        <v>182.4</v>
      </c>
      <c r="CE7" s="38">
        <v>209.64</v>
      </c>
      <c r="CF7" s="38">
        <v>206.12</v>
      </c>
      <c r="CG7" s="38">
        <v>300.52</v>
      </c>
      <c r="CH7" s="38">
        <v>296.14</v>
      </c>
      <c r="CI7" s="38">
        <v>283.17</v>
      </c>
      <c r="CJ7" s="38">
        <v>263.76</v>
      </c>
      <c r="CK7" s="38">
        <v>274.35000000000002</v>
      </c>
      <c r="CL7" s="38">
        <v>261.45999999999998</v>
      </c>
      <c r="CM7" s="38">
        <v>57.97</v>
      </c>
      <c r="CN7" s="38">
        <v>55.08</v>
      </c>
      <c r="CO7" s="38">
        <v>47.98</v>
      </c>
      <c r="CP7" s="38">
        <v>56.19</v>
      </c>
      <c r="CQ7" s="38">
        <v>56.47</v>
      </c>
      <c r="CR7" s="38">
        <v>53.24</v>
      </c>
      <c r="CS7" s="38">
        <v>52.31</v>
      </c>
      <c r="CT7" s="38">
        <v>60.65</v>
      </c>
      <c r="CU7" s="38">
        <v>51.75</v>
      </c>
      <c r="CV7" s="38">
        <v>50.68</v>
      </c>
      <c r="CW7" s="38">
        <v>52.23</v>
      </c>
      <c r="CX7" s="38">
        <v>83.61</v>
      </c>
      <c r="CY7" s="38">
        <v>82.24</v>
      </c>
      <c r="CZ7" s="38">
        <v>84.74</v>
      </c>
      <c r="DA7" s="38">
        <v>86.76</v>
      </c>
      <c r="DB7" s="38">
        <v>90.03</v>
      </c>
      <c r="DC7" s="38">
        <v>84.07</v>
      </c>
      <c r="DD7" s="38">
        <v>84.32</v>
      </c>
      <c r="DE7" s="38">
        <v>84.58</v>
      </c>
      <c r="DF7" s="38">
        <v>84.84</v>
      </c>
      <c r="DG7" s="38">
        <v>84.86</v>
      </c>
      <c r="DH7" s="38">
        <v>85.82</v>
      </c>
      <c r="DI7" s="38">
        <v>31.51</v>
      </c>
      <c r="DJ7" s="38">
        <v>32.11</v>
      </c>
      <c r="DK7" s="38">
        <v>34.130000000000003</v>
      </c>
      <c r="DL7" s="38">
        <v>36.1</v>
      </c>
      <c r="DM7" s="38">
        <v>38.03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2020-01-28T01:03:15Z</cp:lastPrinted>
  <dcterms:created xsi:type="dcterms:W3CDTF">2019-12-05T04:54:00Z</dcterms:created>
  <dcterms:modified xsi:type="dcterms:W3CDTF">2020-02-20T02:32:42Z</dcterms:modified>
  <cp:category/>
</cp:coreProperties>
</file>