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11 軽井沢町\"/>
    </mc:Choice>
  </mc:AlternateContent>
  <workbookProtection workbookAlgorithmName="SHA-512" workbookHashValue="UCJGlf62ThjzsypcNiyuja9N6YYzihSU4HZe57nmLgM99JlYiqG8t5zjLn369D0AXhkDhikiwG94C5Y4t6OKSQ==" workbookSaltValue="MI80RzJunad7V2snDsTAs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<sst xmlns="http://schemas.openxmlformats.org/spreadsheetml/2006/main" count="228" uniqueCount="113">
  <si>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</si>
  <si>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</si>
  <si>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</si>
  <si>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</si>
  <si>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</si>
  <si>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</si>
  <si>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</si>
  <si>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</si>
  <si>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</si>
  <si>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</si>
  <si>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</si>
  <si>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</si>
  <si>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</si>
  <si>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</si>
  <si>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</si>
  <si>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</si>
  <si>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</si>
  <si>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</si>
  <si>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</si>
  <si>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</si>
  <si>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</si>
  <si>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</si>
  <si>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</si>
  <si>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</si>
  <si>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</si>
  <si>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</si>
  <si>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</si>
  <si>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</si>
  <si>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</si>
  <si>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</si>
  <si>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</si>
  <si>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</si>
  <si>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</si>
  <si>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</si>
  <si>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</si>
  <si>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</si>
  <si>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</si>
  <si>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</si>
  <si>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</si>
  <si>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</si>
  <si>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</si>
  <si>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</si>
  <si>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</si>
  <si>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</si>
  <si>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</si>
  <si>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</si>
  <si>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</si>
  <si>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</si>
  <si>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</si>
  <si>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</si>
  <si>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</si>
  <si>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</si>
  <si>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</si>
  <si>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</si>
  <si>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</si>
  <si>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</si>
  <si>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</si>
  <si>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</si>
  <si>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</si>
  <si>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</si>
  <si>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</si>
  <si>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</si>
  <si>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</si>
  <si>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</si>
  <si>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</si>
  <si>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</si>
  <si>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</si>
  <si>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</si>
  <si>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</si>
  <si>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</si>
  <si>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</si>
  <si>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</si>
  <si>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</si>
  <si>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</si>
  <si>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</si>
  <si>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</si>
  <si>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</si>
  <si>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</si>
  <si>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</si>
  <si>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</si>
  <si>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</si>
  <si>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</si>
  <si>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</si>
  <si>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</si>
  <si>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</si>
  <si>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</si>
  <si>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</si>
  <si>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</si>
  <si>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</si>
  <si>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</si>
  <si>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</si>
  <si>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</si>
  <si>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</si>
  <si>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</si>
  <si>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</si>
  <si>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</si>
  <si>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</si>
  <si>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軽井沢町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</si>
  <si>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</si>
  <si>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</si>
  <si>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</si>
  <si>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</si>
  <si>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</si>
  <si>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</si>
  <si>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</si>
  <si>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</si>
  <si>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</si>
  <si>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</si>
  <si>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</si>
  <si>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</si>
  <si>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現在、ストックマネジメント計画を策定していますが、下水道事業当初に布設した管渠の老朽化や、施設の改修を進める必要があり、対象改築更新設備や時期更新時期を検討しています。
　今後、ストックマネジメント計画に基づき、経営状況とのバランスを考慮し、資産管理の最適化、更新費用の平準化を図ることとしています。</t>
    <phoneticPr fontId="4"/>
  </si>
  <si>
    <t>　類似団体と比べ、経費回収率は高い水準にありますが、管渠改善率は低調にあります。今後、管渠・施設ともに更新の必要があり、ストックマネジメント計画に基づいた施設管理の最適化、更新費用の平準化を図っていく予定です。
　また、経営戦略の策定を進めているほか、令和4年度に公営企業会計への移行を予定しており、経営基盤の強化への取り組みを進めています。
　今後もより一層、安定した下水道経営の実現、持続的なサービスを提供していくため経営基盤の強化への取り組みを進めていきます。</t>
    <phoneticPr fontId="4"/>
  </si>
  <si>
    <t>①経常収支比率
　収益的支出比率は起債元利償還金の減少により、例年100％弱で推移しており、⑤経費回収率についても100％を上回っています。しかし、使用料以外の収入で賄われているため、適正な使用料設定による収入の確保や、汚水処理費の削減について検討が必要です。
⑥　汚水処理原価
　処理施設の維持管理を複数市町村で委託するなど、施設の効率的管理・運営を行っています。類似団体の平均値よりも低い水準で推移していますが、終末処理施設の老朽化に伴い維持管理経費が微増傾向にあるため、更なる維持管理費更の削減、接続率の向上への取組を進め、有収水量の増加に努めます。
⑦　施設利用率
　類似団体に比べ低い水準で推移していますが、流入汚水量増加に伴い、順調に向上しています。なお、当町は季節により観光人口が大幅に増減するため、効率的な施設稼働が必要となっています。
⑧　水洗化率
　水洗化率は類似団体の平均値を大きく上回り高い数値で推移しています。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</si>
</sst>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c:v>
                </c:pt>
                <c:pt idx="1">
                  <c:v>0.83</c:v>
                </c:pt>
                <c:pt idx="2">
                  <c:v>0.57999999999999996</c:v>
                </c:pt>
                <c:pt idx="3">
                  <c:v>0.56000000000000005</c:v>
                </c:pt>
                <c:pt idx="4">
                  <c:v>0.86</c:v>
                </c:pt>
              </c:numCache>
            </c:numRef>
          </c:val>
          <c:extLst>
            <c:ext xmlns:c16="http://schemas.microsoft.com/office/drawing/2014/chart" uri="{C3380CC4-5D6E-409C-BE32-E72D297353CC}">
              <c16:uniqueId val="{00000000-6452-4A40-A779-DF28DA9C39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6452-4A40-A779-DF28DA9C39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45.63</c:v>
                </c:pt>
                <c:pt idx="1">
                  <c:v>35.1</c:v>
                </c:pt>
                <c:pt idx="2">
                  <c:v>45.96</c:v>
                </c:pt>
                <c:pt idx="3">
                  <c:v>45.19</c:v>
                </c:pt>
                <c:pt idx="4">
                  <c:v>47.87</c:v>
                </c:pt>
              </c:numCache>
            </c:numRef>
          </c:val>
          <c:extLst>
            <c:ext xmlns:c16="http://schemas.microsoft.com/office/drawing/2014/chart" uri="{C3380CC4-5D6E-409C-BE32-E72D297353CC}">
              <c16:uniqueId val="{00000000-40E5-410C-887A-BA995B1954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40E5-410C-887A-BA995B1954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86.63</c:v>
                </c:pt>
                <c:pt idx="1">
                  <c:v>88.29</c:v>
                </c:pt>
                <c:pt idx="2">
                  <c:v>90.46</c:v>
                </c:pt>
                <c:pt idx="3">
                  <c:v>91.59</c:v>
                </c:pt>
                <c:pt idx="4">
                  <c:v>93.88</c:v>
                </c:pt>
              </c:numCache>
            </c:numRef>
          </c:val>
          <c:extLst>
            <c:ext xmlns:c16="http://schemas.microsoft.com/office/drawing/2014/chart" uri="{C3380CC4-5D6E-409C-BE32-E72D297353CC}">
              <c16:uniqueId val="{00000000-DE77-4822-9694-03869D0C7C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DE77-4822-9694-03869D0C7C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98.38</c:v>
                </c:pt>
                <c:pt idx="1">
                  <c:v>101.6</c:v>
                </c:pt>
                <c:pt idx="2">
                  <c:v>99.09</c:v>
                </c:pt>
                <c:pt idx="3">
                  <c:v>99.07</c:v>
                </c:pt>
                <c:pt idx="4">
                  <c:v>99.1</c:v>
                </c:pt>
              </c:numCache>
            </c:numRef>
          </c:val>
          <c:extLst>
            <c:ext xmlns:c16="http://schemas.microsoft.com/office/drawing/2014/chart" uri="{C3380CC4-5D6E-409C-BE32-E72D297353CC}">
              <c16:uniqueId val="{00000000-5187-4662-B62A-70BB431748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7-4662-B62A-70BB431748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EA-4521-A843-5AA2DF5F0B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EA-4521-A843-5AA2DF5F0B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1-4814-A3EC-A0149DDE74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1-4814-A3EC-A0149DDE74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A7-4CE7-8CE7-20BC86A4D6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A7-4CE7-8CE7-20BC86A4D6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5-4723-BB1C-5A061C4A4B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5-4723-BB1C-5A061C4A4B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26.87</c:v>
                </c:pt>
                <c:pt idx="1">
                  <c:v>25.84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E36-4448-BE79-24C3BA3A52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BE36-4448-BE79-24C3BA3A52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142.72</c:v>
                </c:pt>
                <c:pt idx="1">
                  <c:v>132.74</c:v>
                </c:pt>
                <c:pt idx="2">
                  <c:v>139.22</c:v>
                </c:pt>
                <c:pt idx="3">
                  <c:v>139.65</c:v>
                </c:pt>
                <c:pt idx="4">
                  <c:v>131.86000000000001</c:v>
                </c:pt>
              </c:numCache>
            </c:numRef>
          </c:val>
          <c:extLst>
            <c:ext xmlns:c16="http://schemas.microsoft.com/office/drawing/2014/chart" uri="{C3380CC4-5D6E-409C-BE32-E72D297353CC}">
              <c16:uniqueId val="{00000000-9792-4C20-ADF1-F56FC92767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9792-4C20-ADF1-F56FC92767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136.53</c:v>
                </c:pt>
                <c:pt idx="1">
                  <c:v>148.12</c:v>
                </c:pt>
                <c:pt idx="2">
                  <c:v>143.46</c:v>
                </c:pt>
                <c:pt idx="3">
                  <c:v>142.69999999999999</c:v>
                </c:pt>
                <c:pt idx="4">
                  <c:v>154.02000000000001</c:v>
                </c:pt>
              </c:numCache>
            </c:numRef>
          </c:val>
          <c:extLst>
            <c:ext xmlns:c16="http://schemas.microsoft.com/office/drawing/2014/chart" uri="{C3380CC4-5D6E-409C-BE32-E72D297353CC}">
              <c16:uniqueId val="{00000000-50C8-4BAF-93D5-17493E3B74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50C8-4BAF-93D5-17493E3B74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軽井沢町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20389</v>
      </c>
      <c r="AM8" s="68"/>
      <c r="AN8" s="68"/>
      <c r="AO8" s="68"/>
      <c r="AP8" s="68"/>
      <c r="AQ8" s="68"/>
      <c r="AR8" s="68"/>
      <c r="AS8" s="68"/>
      <c r="AT8" s="67">
        <f>データ!T6</f>
        <v>156.03</v>
      </c>
      <c r="AU8" s="67"/>
      <c r="AV8" s="67"/>
      <c r="AW8" s="67"/>
      <c r="AX8" s="67"/>
      <c r="AY8" s="67"/>
      <c r="AZ8" s="67"/>
      <c r="BA8" s="67"/>
      <c r="BB8" s="67">
        <f>データ!U6</f>
        <v>130.66999999999999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47.84</v>
      </c>
      <c r="Q10" s="67"/>
      <c r="R10" s="67"/>
      <c r="S10" s="67"/>
      <c r="T10" s="67"/>
      <c r="U10" s="67"/>
      <c r="V10" s="67"/>
      <c r="W10" s="67">
        <f>データ!Q6</f>
        <v>98.79</v>
      </c>
      <c r="X10" s="67"/>
      <c r="Y10" s="67"/>
      <c r="Z10" s="67"/>
      <c r="AA10" s="67"/>
      <c r="AB10" s="67"/>
      <c r="AC10" s="67"/>
      <c r="AD10" s="68">
        <f>データ!R6</f>
        <v>2808</v>
      </c>
      <c r="AE10" s="68"/>
      <c r="AF10" s="68"/>
      <c r="AG10" s="68"/>
      <c r="AH10" s="68"/>
      <c r="AI10" s="68"/>
      <c r="AJ10" s="68"/>
      <c r="AK10" s="2"/>
      <c r="AL10" s="68">
        <f>データ!V6</f>
        <v>9709</v>
      </c>
      <c r="AM10" s="68"/>
      <c r="AN10" s="68"/>
      <c r="AO10" s="68"/>
      <c r="AP10" s="68"/>
      <c r="AQ10" s="68"/>
      <c r="AR10" s="68"/>
      <c r="AS10" s="68"/>
      <c r="AT10" s="67">
        <f>データ!W6</f>
        <v>5.94</v>
      </c>
      <c r="AU10" s="67"/>
      <c r="AV10" s="67"/>
      <c r="AW10" s="67"/>
      <c r="AX10" s="67"/>
      <c r="AY10" s="67"/>
      <c r="AZ10" s="67"/>
      <c r="BA10" s="67"/>
      <c r="BB10" s="67">
        <f>データ!X6</f>
        <v>1634.51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lNBVQfSzVwgwoH1hOOhLbb/Kdszh4R4v5DWB/5yR9u37SFXQvN+JjKV6C7+LTihKa9fYbHDsI4lBsarwYMSeOQ==" saltValue="lwZUBt5WzPj35xs1SHp1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203211</v>
      </c>
      <c r="D6" s="33">
        <f t="shared" si="3"/>
        <v>47</v>
      </c>
      <c r="E6" s="33">
        <f t="shared" si="3"/>
        <v>17</v>
      </c>
      <c r="F6" s="33">
        <f t="shared" si="3"/>
        <v>1</v>
      </c>
      <c r="G6" s="33">
        <f t="shared" si="3"/>
        <v>0</v>
      </c>
      <c r="H6" s="33" t="str">
        <f t="shared" si="3"/>
        <v>長野県　軽井沢町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47.84</v>
      </c>
      <c r="Q6" s="34">
        <f t="shared" si="3"/>
        <v>98.79</v>
      </c>
      <c r="R6" s="34">
        <f t="shared" si="3"/>
        <v>2808</v>
      </c>
      <c r="S6" s="34">
        <f t="shared" si="3"/>
        <v>20389</v>
      </c>
      <c r="T6" s="34">
        <f t="shared" si="3"/>
        <v>156.03</v>
      </c>
      <c r="U6" s="34">
        <f t="shared" si="3"/>
        <v>130.66999999999999</v>
      </c>
      <c r="V6" s="34">
        <f t="shared" si="3"/>
        <v>9709</v>
      </c>
      <c r="W6" s="34">
        <f t="shared" si="3"/>
        <v>5.94</v>
      </c>
      <c r="X6" s="34">
        <f t="shared" si="3"/>
        <v>1634.51</v>
      </c>
      <c r="Y6" s="35">
        <f>IF(Y7="",NA(),Y7)</f>
        <v>98.38</v>
      </c>
      <c r="Z6" s="35">
        <f t="shared" ref="Z6:AH6" si="4">IF(Z7="",NA(),Z7)</f>
        <v>101.6</v>
      </c>
      <c r="AA6" s="35">
        <f t="shared" si="4"/>
        <v>99.09</v>
      </c>
      <c r="AB6" s="35">
        <f t="shared" si="4"/>
        <v>99.07</v>
      </c>
      <c r="AC6" s="35">
        <f t="shared" si="4"/>
        <v>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26.87</v>
      </c>
      <c r="BG6" s="35">
        <f t="shared" ref="BG6:BO6" si="7">IF(BG7="",NA(),BG7)</f>
        <v>25.84</v>
      </c>
      <c r="BH6" s="34">
        <f t="shared" si="7"/>
        <v>0</v>
      </c>
      <c r="BI6" s="34">
        <f t="shared" si="7"/>
        <v>0</v>
      </c>
      <c r="BJ6" s="34">
        <f t="shared" si="7"/>
        <v>0</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142.72</v>
      </c>
      <c r="BR6" s="35">
        <f t="shared" ref="BR6:BZ6" si="8">IF(BR7="",NA(),BR7)</f>
        <v>132.74</v>
      </c>
      <c r="BS6" s="35">
        <f t="shared" si="8"/>
        <v>139.22</v>
      </c>
      <c r="BT6" s="35">
        <f t="shared" si="8"/>
        <v>139.65</v>
      </c>
      <c r="BU6" s="35">
        <f t="shared" si="8"/>
        <v>131.86000000000001</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136.53</v>
      </c>
      <c r="CC6" s="35">
        <f t="shared" ref="CC6:CK6" si="9">IF(CC7="",NA(),CC7)</f>
        <v>148.12</v>
      </c>
      <c r="CD6" s="35">
        <f t="shared" si="9"/>
        <v>143.46</v>
      </c>
      <c r="CE6" s="35">
        <f t="shared" si="9"/>
        <v>142.69999999999999</v>
      </c>
      <c r="CF6" s="35">
        <f t="shared" si="9"/>
        <v>154.02000000000001</v>
      </c>
      <c r="CG6" s="35">
        <f t="shared" si="9"/>
        <v>248.89</v>
      </c>
      <c r="CH6" s="35">
        <f t="shared" si="9"/>
        <v>250.84</v>
      </c>
      <c r="CI6" s="35">
        <f t="shared" si="9"/>
        <v>235.61</v>
      </c>
      <c r="CJ6" s="35">
        <f t="shared" si="9"/>
        <v>216.21</v>
      </c>
      <c r="CK6" s="35">
        <f t="shared" si="9"/>
        <v>220.31</v>
      </c>
      <c r="CL6" s="34" t="str">
        <f>IF(CL7="","",IF(CL7="-","【-】","【"&amp;SUBSTITUTE(TEXT(CL7,"#,##0.00"),"-","△")&amp;"】"))</f>
        <v>【136.86】</v>
      </c>
      <c r="CM6" s="35">
        <f>IF(CM7="",NA(),CM7)</f>
        <v>45.63</v>
      </c>
      <c r="CN6" s="35">
        <f t="shared" ref="CN6:CV6" si="10">IF(CN7="",NA(),CN7)</f>
        <v>35.1</v>
      </c>
      <c r="CO6" s="35">
        <f t="shared" si="10"/>
        <v>45.96</v>
      </c>
      <c r="CP6" s="35">
        <f t="shared" si="10"/>
        <v>45.19</v>
      </c>
      <c r="CQ6" s="35">
        <f t="shared" si="10"/>
        <v>47.87</v>
      </c>
      <c r="CR6" s="35">
        <f t="shared" si="10"/>
        <v>49.89</v>
      </c>
      <c r="CS6" s="35">
        <f t="shared" si="10"/>
        <v>49.39</v>
      </c>
      <c r="CT6" s="35">
        <f t="shared" si="10"/>
        <v>49.25</v>
      </c>
      <c r="CU6" s="35">
        <f t="shared" si="10"/>
        <v>50.24</v>
      </c>
      <c r="CV6" s="35">
        <f t="shared" si="10"/>
        <v>49.68</v>
      </c>
      <c r="CW6" s="34" t="str">
        <f>IF(CW7="","",IF(CW7="-","【-】","【"&amp;SUBSTITUTE(TEXT(CW7,"#,##0.00"),"-","△")&amp;"】"))</f>
        <v>【58.98】</v>
      </c>
      <c r="CX6" s="35">
        <f>IF(CX7="",NA(),CX7)</f>
        <v>86.63</v>
      </c>
      <c r="CY6" s="35">
        <f t="shared" ref="CY6:DG6" si="11">IF(CY7="",NA(),CY7)</f>
        <v>88.29</v>
      </c>
      <c r="CZ6" s="35">
        <f t="shared" si="11"/>
        <v>90.46</v>
      </c>
      <c r="DA6" s="35">
        <f t="shared" si="11"/>
        <v>91.59</v>
      </c>
      <c r="DB6" s="35">
        <f t="shared" si="11"/>
        <v>93.88</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v>
      </c>
      <c r="EF6" s="35">
        <f t="shared" ref="EF6:EN6" si="14">IF(EF7="",NA(),EF7)</f>
        <v>0.83</v>
      </c>
      <c r="EG6" s="35">
        <f t="shared" si="14"/>
        <v>0.57999999999999996</v>
      </c>
      <c r="EH6" s="35">
        <f t="shared" si="14"/>
        <v>0.56000000000000005</v>
      </c>
      <c r="EI6" s="35">
        <f t="shared" si="14"/>
        <v>0.86</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203211</v>
      </c>
      <c r="D7" s="37">
        <v>47</v>
      </c>
      <c r="E7" s="37">
        <v>17</v>
      </c>
      <c r="F7" s="37">
        <v>1</v>
      </c>
      <c r="G7" s="37">
        <v>0</v>
      </c>
      <c r="H7" s="37" t="s">
        <v>97</v>
      </c>
      <c r="I7" s="37" t="s">
        <v>98</v>
      </c>
      <c r="J7" s="37" t="s">
        <v>99</v>
      </c>
      <c r="K7" s="37" t="s">
        <v>100</v>
      </c>
      <c r="L7" s="37" t="s">
        <v>101</v>
      </c>
      <c r="M7" s="37" t="s">
        <v>102</v>
      </c>
      <c r="N7" s="38" t="s">
        <v>103</v>
      </c>
      <c r="O7" s="38" t="s">
        <v>104</v>
      </c>
      <c r="P7" s="38">
        <v>47.84</v>
      </c>
      <c r="Q7" s="38">
        <v>98.79</v>
      </c>
      <c r="R7" s="38">
        <v>2808</v>
      </c>
      <c r="S7" s="38">
        <v>20389</v>
      </c>
      <c r="T7" s="38">
        <v>156.03</v>
      </c>
      <c r="U7" s="38">
        <v>130.66999999999999</v>
      </c>
      <c r="V7" s="38">
        <v>9709</v>
      </c>
      <c r="W7" s="38">
        <v>5.94</v>
      </c>
      <c r="X7" s="38">
        <v>1634.51</v>
      </c>
      <c r="Y7" s="38">
        <v>98.38</v>
      </c>
      <c r="Z7" s="38">
        <v>101.6</v>
      </c>
      <c r="AA7" s="38">
        <v>99.09</v>
      </c>
      <c r="AB7" s="38">
        <v>99.07</v>
      </c>
      <c r="AC7" s="38">
        <v>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26.87</v>
      </c>
      <c r="BG7" s="38">
        <v>25.84</v>
      </c>
      <c r="BH7" s="38">
        <v>0</v>
      </c>
      <c r="BI7" s="38">
        <v>0</v>
      </c>
      <c r="BJ7" s="38">
        <v>0</v>
      </c>
      <c r="BK7" s="38">
        <v>1203.71</v>
      </c>
      <c r="BL7" s="38">
        <v>1162.3599999999999</v>
      </c>
      <c r="BM7" s="38">
        <v>1047.6500000000001</v>
      </c>
      <c r="BN7" s="38">
        <v>1124.26</v>
      </c>
      <c r="BO7" s="38">
        <v>1048.23</v>
      </c>
      <c r="BP7" s="38">
        <v>682.78</v>
      </c>
      <c r="BQ7" s="38">
        <v>142.72</v>
      </c>
      <c r="BR7" s="38">
        <v>132.74</v>
      </c>
      <c r="BS7" s="38">
        <v>139.22</v>
      </c>
      <c r="BT7" s="38">
        <v>139.65</v>
      </c>
      <c r="BU7" s="38">
        <v>131.86000000000001</v>
      </c>
      <c r="BV7" s="38">
        <v>69.739999999999995</v>
      </c>
      <c r="BW7" s="38">
        <v>68.209999999999994</v>
      </c>
      <c r="BX7" s="38">
        <v>74.040000000000006</v>
      </c>
      <c r="BY7" s="38">
        <v>80.58</v>
      </c>
      <c r="BZ7" s="38">
        <v>78.92</v>
      </c>
      <c r="CA7" s="38">
        <v>100.91</v>
      </c>
      <c r="CB7" s="38">
        <v>136.53</v>
      </c>
      <c r="CC7" s="38">
        <v>148.12</v>
      </c>
      <c r="CD7" s="38">
        <v>143.46</v>
      </c>
      <c r="CE7" s="38">
        <v>142.69999999999999</v>
      </c>
      <c r="CF7" s="38">
        <v>154.02000000000001</v>
      </c>
      <c r="CG7" s="38">
        <v>248.89</v>
      </c>
      <c r="CH7" s="38">
        <v>250.84</v>
      </c>
      <c r="CI7" s="38">
        <v>235.61</v>
      </c>
      <c r="CJ7" s="38">
        <v>216.21</v>
      </c>
      <c r="CK7" s="38">
        <v>220.31</v>
      </c>
      <c r="CL7" s="38">
        <v>136.86000000000001</v>
      </c>
      <c r="CM7" s="38">
        <v>45.63</v>
      </c>
      <c r="CN7" s="38">
        <v>35.1</v>
      </c>
      <c r="CO7" s="38">
        <v>45.96</v>
      </c>
      <c r="CP7" s="38">
        <v>45.19</v>
      </c>
      <c r="CQ7" s="38">
        <v>47.87</v>
      </c>
      <c r="CR7" s="38">
        <v>49.89</v>
      </c>
      <c r="CS7" s="38">
        <v>49.39</v>
      </c>
      <c r="CT7" s="38">
        <v>49.25</v>
      </c>
      <c r="CU7" s="38">
        <v>50.24</v>
      </c>
      <c r="CV7" s="38">
        <v>49.68</v>
      </c>
      <c r="CW7" s="38">
        <v>58.98</v>
      </c>
      <c r="CX7" s="38">
        <v>86.63</v>
      </c>
      <c r="CY7" s="38">
        <v>88.29</v>
      </c>
      <c r="CZ7" s="38">
        <v>90.46</v>
      </c>
      <c r="DA7" s="38">
        <v>91.59</v>
      </c>
      <c r="DB7" s="38">
        <v>93.88</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v>
      </c>
      <c r="EF7" s="38">
        <v>0.83</v>
      </c>
      <c r="EG7" s="38">
        <v>0.57999999999999996</v>
      </c>
      <c r="EH7" s="38">
        <v>0.56000000000000005</v>
      </c>
      <c r="EI7" s="38">
        <v>0.86</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2020-01-20T02:48:29Z</cp:lastPrinted>
  <dcterms:created xsi:type="dcterms:W3CDTF">2019-12-05T05:04:25Z</dcterms:created>
  <dcterms:modified xsi:type="dcterms:W3CDTF">2020-02-20T02:21:36Z</dcterms:modified>
  <cp:category/>
</cp:coreProperties>
</file>