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050 南牧村\"/>
    </mc:Choice>
  </mc:AlternateContent>
  <workbookProtection workbookAlgorithmName="SHA-512" workbookHashValue="hhxiEYDN7Web+fZKve0AAxOC3e08itCQnjpmwG9YplAeSi3Ky1VsYpCFez3iMdr8VEKWvUbvYVQhWS7vvp2ePQ==" workbookSaltValue="NeIseDzaz98opxcPmAyeWA==" workbookSpinCount="100000" lockStructure="1"/>
  <bookViews>
    <workbookView xWindow="81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W10" i="4"/>
  <c r="B10" i="4"/>
  <c r="BB8" i="4"/>
  <c r="AD8" i="4"/>
  <c r="I8" i="4"/>
  <c r="B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<sst xmlns="http://schemas.openxmlformats.org/spreadsheetml/2006/main" count="239" uniqueCount="113">
  <si>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</si>
  <si>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</si>
  <si>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</si>
  <si>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</si>
  <si>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</si>
  <si>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</si>
  <si>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</si>
  <si>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</si>
  <si>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</si>
  <si>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</si>
  <si>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</si>
  <si>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</si>
  <si>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</si>
  <si>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</si>
  <si>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</si>
  <si>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</si>
  <si>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</si>
  <si>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</si>
  <si>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</si>
  <si>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</si>
  <si>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</si>
  <si>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</si>
  <si>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</si>
  <si>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</si>
  <si>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</si>
  <si>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</si>
  <si>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</si>
  <si>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</si>
  <si>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</si>
  <si>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</si>
  <si>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</si>
  <si>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</si>
  <si>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</si>
  <si>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</si>
  <si>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</si>
  <si>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</si>
  <si>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</si>
  <si>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</si>
  <si>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</si>
  <si>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</si>
  <si>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</si>
  <si>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</si>
  <si>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</si>
  <si>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</si>
  <si>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</si>
  <si>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</si>
  <si>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</si>
  <si>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</si>
  <si>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</si>
  <si>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</si>
  <si>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</si>
  <si>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</si>
  <si>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</si>
  <si>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</si>
  <si>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</si>
  <si>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</si>
  <si>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</si>
  <si>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</si>
  <si>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</si>
  <si>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</si>
  <si>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</si>
  <si>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</si>
  <si>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</si>
  <si>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</si>
  <si>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</si>
  <si>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</si>
  <si>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</si>
  <si>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</si>
  <si>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</si>
  <si>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</si>
  <si>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</si>
  <si>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</si>
  <si>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</si>
  <si>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</si>
  <si>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</si>
  <si>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</si>
  <si>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</si>
  <si>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</si>
  <si>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</si>
  <si>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</si>
  <si>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</si>
  <si>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</si>
  <si>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</si>
  <si>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</si>
  <si>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</si>
  <si>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</si>
  <si>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</si>
  <si>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</si>
  <si>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</si>
  <si>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</si>
  <si>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</si>
  <si>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</si>
  <si>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</si>
  <si>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</si>
  <si>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</si>
  <si>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</si>
  <si>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</si>
  <si>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南牧村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</si>
  <si>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</si>
  <si>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</si>
  <si>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</si>
  <si>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</si>
  <si>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</si>
  <si>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</si>
  <si>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</si>
  <si>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</si>
  <si>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</si>
  <si>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</si>
  <si>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</si>
  <si>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</si>
  <si>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設置から年数は経過しているものの、現在のところ目立った故障等は出ていない。ただし、今後注視していく必要はある。</t>
    <rPh sb="1" eb="3">
      <t>セッチ</t>
    </rPh>
    <rPh sb="5" eb="7">
      <t>ネンスウ</t>
    </rPh>
    <rPh sb="8" eb="10">
      <t>ケイカ</t>
    </rPh>
    <rPh sb="18" eb="20">
      <t>ゲンザイ</t>
    </rPh>
    <rPh sb="24" eb="26">
      <t>メダ</t>
    </rPh>
    <rPh sb="28" eb="30">
      <t>コショウ</t>
    </rPh>
    <rPh sb="30" eb="31">
      <t>トウ</t>
    </rPh>
    <rPh sb="32" eb="33">
      <t>デ</t>
    </rPh>
    <rPh sb="42" eb="44">
      <t>コンゴ</t>
    </rPh>
    <rPh sb="44" eb="46">
      <t>チュウシ</t>
    </rPh>
    <rPh sb="50" eb="52">
      <t>ヒツヨウ</t>
    </rPh>
    <phoneticPr fontId="4"/>
  </si>
  <si>
    <t>　事業全体でみれば償還金などはあるものの、維持管理については、経費回収率も100％となっており、健全に運営ができている。</t>
    <rPh sb="1" eb="3">
      <t>ジギョウ</t>
    </rPh>
    <rPh sb="3" eb="5">
      <t>ゼンタイ</t>
    </rPh>
    <rPh sb="9" eb="11">
      <t>ショウカン</t>
    </rPh>
    <rPh sb="11" eb="12">
      <t>キン</t>
    </rPh>
    <rPh sb="21" eb="23">
      <t>イジ</t>
    </rPh>
    <rPh sb="23" eb="25">
      <t>カンリ</t>
    </rPh>
    <rPh sb="31" eb="33">
      <t>ケイヒ</t>
    </rPh>
    <rPh sb="33" eb="35">
      <t>カイシュウ</t>
    </rPh>
    <rPh sb="35" eb="36">
      <t>リツ</t>
    </rPh>
    <rPh sb="48" eb="50">
      <t>ケンゼン</t>
    </rPh>
    <rPh sb="51" eb="53">
      <t>ウンエイ</t>
    </rPh>
    <phoneticPr fontId="4"/>
  </si>
  <si>
    <t>　収益的収支については、収入によりすべてが賄えているわけではないが、償還に係る費用のみ一般会計から繰り入れているため、10年度には償還終了となるため安定する見込みである。
　経費回収率や汚水処理原価、施設の利用率や水洗化率についても、増加する見込みはないため今後も現状維持の状況が続くこととなる。</t>
    <rPh sb="1" eb="3">
      <t>シュウエキ</t>
    </rPh>
    <rPh sb="3" eb="4">
      <t>テキ</t>
    </rPh>
    <rPh sb="4" eb="6">
      <t>シュウシ</t>
    </rPh>
    <rPh sb="12" eb="14">
      <t>シュウニュウ</t>
    </rPh>
    <rPh sb="21" eb="22">
      <t>マカナ</t>
    </rPh>
    <rPh sb="34" eb="36">
      <t>ショウカン</t>
    </rPh>
    <rPh sb="37" eb="38">
      <t>カカ</t>
    </rPh>
    <rPh sb="39" eb="41">
      <t>ヒヨウ</t>
    </rPh>
    <rPh sb="43" eb="45">
      <t>イッパン</t>
    </rPh>
    <rPh sb="45" eb="47">
      <t>カイケイ</t>
    </rPh>
    <rPh sb="49" eb="50">
      <t>ク</t>
    </rPh>
    <rPh sb="51" eb="52">
      <t>イ</t>
    </rPh>
    <rPh sb="61" eb="63">
      <t>ネンド</t>
    </rPh>
    <rPh sb="65" eb="67">
      <t>ショウカン</t>
    </rPh>
    <rPh sb="67" eb="69">
      <t>シュウリョウ</t>
    </rPh>
    <rPh sb="74" eb="76">
      <t>アンテイ</t>
    </rPh>
    <rPh sb="78" eb="80">
      <t>ミコ</t>
    </rPh>
    <rPh sb="87" eb="89">
      <t>ケイヒ</t>
    </rPh>
    <rPh sb="89" eb="91">
      <t>カイシュウ</t>
    </rPh>
    <rPh sb="91" eb="92">
      <t>リツ</t>
    </rPh>
    <rPh sb="93" eb="95">
      <t>オスイ</t>
    </rPh>
    <rPh sb="95" eb="97">
      <t>ショリ</t>
    </rPh>
    <rPh sb="97" eb="99">
      <t>ゲンカ</t>
    </rPh>
    <rPh sb="100" eb="102">
      <t>シセツ</t>
    </rPh>
    <rPh sb="103" eb="106">
      <t>リヨウリツ</t>
    </rPh>
    <rPh sb="107" eb="110">
      <t>スイセンカ</t>
    </rPh>
    <rPh sb="110" eb="111">
      <t>リツ</t>
    </rPh>
    <rPh sb="117" eb="119">
      <t>ゾウカ</t>
    </rPh>
    <rPh sb="121" eb="123">
      <t>ミコ</t>
    </rPh>
    <rPh sb="129" eb="131">
      <t>コンゴ</t>
    </rPh>
    <rPh sb="132" eb="134">
      <t>ゲンジョウ</t>
    </rPh>
    <rPh sb="134" eb="136">
      <t>イジ</t>
    </rPh>
    <rPh sb="137" eb="139">
      <t>ジョウキョウ</t>
    </rPh>
    <rPh sb="140" eb="141">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</si>
</sst>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8C-46EA-B106-978F3A800E8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B8C-46EA-B106-978F3A800E8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65.22</c:v>
                </c:pt>
                <c:pt idx="1">
                  <c:v>63.48</c:v>
                </c:pt>
                <c:pt idx="2">
                  <c:v>64.349999999999994</c:v>
                </c:pt>
                <c:pt idx="3">
                  <c:v>60.87</c:v>
                </c:pt>
                <c:pt idx="4">
                  <c:v>60</c:v>
                </c:pt>
              </c:numCache>
            </c:numRef>
          </c:val>
          <c:extLst>
            <c:ext xmlns:c16="http://schemas.microsoft.com/office/drawing/2014/chart" uri="{C3380CC4-5D6E-409C-BE32-E72D297353CC}">
              <c16:uniqueId val="{00000000-E511-4A4E-8FC3-9E904CEE02B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E511-4A4E-8FC3-9E904CEE02B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B87-4D1D-A882-D60CE62D184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1B87-4D1D-A882-D60CE62D184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91.53</c:v>
                </c:pt>
                <c:pt idx="1">
                  <c:v>91.37</c:v>
                </c:pt>
                <c:pt idx="2">
                  <c:v>44.2</c:v>
                </c:pt>
                <c:pt idx="3">
                  <c:v>42.73</c:v>
                </c:pt>
                <c:pt idx="4">
                  <c:v>41.4</c:v>
                </c:pt>
              </c:numCache>
            </c:numRef>
          </c:val>
          <c:extLst>
            <c:ext xmlns:c16="http://schemas.microsoft.com/office/drawing/2014/chart" uri="{C3380CC4-5D6E-409C-BE32-E72D297353CC}">
              <c16:uniqueId val="{00000000-3DA0-4B40-8DB9-DCC7D0222C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A0-4B40-8DB9-DCC7D0222C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46-4332-8938-A64600D4EA1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46-4332-8938-A64600D4EA1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6F-4BFA-B3EA-C47B5018313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6F-4BFA-B3EA-C47B5018313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CB-4C3F-94DC-FEB2BB6541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CB-4C3F-94DC-FEB2BB6541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70-447E-AC7C-70F186B01C0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70-447E-AC7C-70F186B01C0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CF-495C-A800-A9FBE95DB6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D0CF-495C-A800-A9FBE95DB6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1AE-4F7E-AE84-5F2086CACD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11AE-4F7E-AE84-5F2086CACD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42.39</c:v>
                </c:pt>
                <c:pt idx="1">
                  <c:v>44.09</c:v>
                </c:pt>
                <c:pt idx="2">
                  <c:v>43.71</c:v>
                </c:pt>
                <c:pt idx="3">
                  <c:v>45.76</c:v>
                </c:pt>
                <c:pt idx="4">
                  <c:v>46.51</c:v>
                </c:pt>
              </c:numCache>
            </c:numRef>
          </c:val>
          <c:extLst>
            <c:ext xmlns:c16="http://schemas.microsoft.com/office/drawing/2014/chart" uri="{C3380CC4-5D6E-409C-BE32-E72D297353CC}">
              <c16:uniqueId val="{00000000-7283-4238-A607-965ECD89D4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7283-4238-A607-965ECD89D4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南牧村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3125</v>
      </c>
      <c r="AM8" s="68"/>
      <c r="AN8" s="68"/>
      <c r="AO8" s="68"/>
      <c r="AP8" s="68"/>
      <c r="AQ8" s="68"/>
      <c r="AR8" s="68"/>
      <c r="AS8" s="68"/>
      <c r="AT8" s="67">
        <f>データ!T6</f>
        <v>133.09</v>
      </c>
      <c r="AU8" s="67"/>
      <c r="AV8" s="67"/>
      <c r="AW8" s="67"/>
      <c r="AX8" s="67"/>
      <c r="AY8" s="67"/>
      <c r="AZ8" s="67"/>
      <c r="BA8" s="67"/>
      <c r="BB8" s="67">
        <f>データ!U6</f>
        <v>23.48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8.0299999999999994</v>
      </c>
      <c r="Q10" s="67"/>
      <c r="R10" s="67"/>
      <c r="S10" s="67"/>
      <c r="T10" s="67"/>
      <c r="U10" s="67"/>
      <c r="V10" s="67"/>
      <c r="W10" s="67">
        <f>データ!Q6</f>
        <v>100</v>
      </c>
      <c r="X10" s="67"/>
      <c r="Y10" s="67"/>
      <c r="Z10" s="67"/>
      <c r="AA10" s="67"/>
      <c r="AB10" s="67"/>
      <c r="AC10" s="67"/>
      <c r="AD10" s="68">
        <f>データ!R6</f>
        <v>2500</v>
      </c>
      <c r="AE10" s="68"/>
      <c r="AF10" s="68"/>
      <c r="AG10" s="68"/>
      <c r="AH10" s="68"/>
      <c r="AI10" s="68"/>
      <c r="AJ10" s="68"/>
      <c r="AK10" s="2"/>
      <c r="AL10" s="68">
        <f>データ!V6</f>
        <v>265</v>
      </c>
      <c r="AM10" s="68"/>
      <c r="AN10" s="68"/>
      <c r="AO10" s="68"/>
      <c r="AP10" s="68"/>
      <c r="AQ10" s="68"/>
      <c r="AR10" s="68"/>
      <c r="AS10" s="68"/>
      <c r="AT10" s="67">
        <f>データ!W6</f>
        <v>7.5</v>
      </c>
      <c r="AU10" s="67"/>
      <c r="AV10" s="67"/>
      <c r="AW10" s="67"/>
      <c r="AX10" s="67"/>
      <c r="AY10" s="67"/>
      <c r="AZ10" s="67"/>
      <c r="BA10" s="67"/>
      <c r="BB10" s="67">
        <f>データ!X6</f>
        <v>35.33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【860.68】</v>
      </c>
      <c r="I86" s="26" t="str">
        <f>データ!CA6</f>
        <v>【52.12】</v>
      </c>
      <c r="J86" s="26" t="str">
        <f>データ!CL6</f>
        <v>【299.14】</v>
      </c>
      <c r="K86" s="26" t="str">
        <f>データ!CW6</f>
        <v>【50.35】</v>
      </c>
      <c r="L86" s="26" t="str">
        <f>データ!DH6</f>
        <v>【81.14】</v>
      </c>
      <c r="M86" s="26" t="s">
        <v>43</v>
      </c>
      <c r="N86" s="26" t="s">
        <v>43</v>
      </c>
      <c r="O86" s="26" t="str">
        <f>データ!EO6</f>
        <v>【-】</v>
      </c>
    </row>
  </sheetData>
  <sheetProtection algorithmName="SHA-512" hashValue="tyCO3BX6pO8xLHQpQx6IH+mxSKD2wnCYxYMiC1NvxpEB5gXsKbL/yd5eGh+G8yo4P8F/LZK1DGwmoNKX7xRnTQ==" saltValue="AmuVavFwyULb2sBL68P/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203050</v>
      </c>
      <c r="D6" s="33">
        <f t="shared" si="3"/>
        <v>47</v>
      </c>
      <c r="E6" s="33">
        <f t="shared" si="3"/>
        <v>18</v>
      </c>
      <c r="F6" s="33">
        <f t="shared" si="3"/>
        <v>1</v>
      </c>
      <c r="G6" s="33">
        <f t="shared" si="3"/>
        <v>0</v>
      </c>
      <c r="H6" s="33" t="str">
        <f t="shared" si="3"/>
        <v>長野県　南牧村</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8.0299999999999994</v>
      </c>
      <c r="Q6" s="34">
        <f t="shared" si="3"/>
        <v>100</v>
      </c>
      <c r="R6" s="34">
        <f t="shared" si="3"/>
        <v>2500</v>
      </c>
      <c r="S6" s="34">
        <f t="shared" si="3"/>
        <v>3125</v>
      </c>
      <c r="T6" s="34">
        <f t="shared" si="3"/>
        <v>133.09</v>
      </c>
      <c r="U6" s="34">
        <f t="shared" si="3"/>
        <v>23.48</v>
      </c>
      <c r="V6" s="34">
        <f t="shared" si="3"/>
        <v>265</v>
      </c>
      <c r="W6" s="34">
        <f t="shared" si="3"/>
        <v>7.5</v>
      </c>
      <c r="X6" s="34">
        <f t="shared" si="3"/>
        <v>35.33</v>
      </c>
      <c r="Y6" s="35">
        <f>IF(Y7="",NA(),Y7)</f>
        <v>91.53</v>
      </c>
      <c r="Z6" s="35">
        <f t="shared" ref="Z6:AH6" si="4">IF(Z7="",NA(),Z7)</f>
        <v>91.37</v>
      </c>
      <c r="AA6" s="35">
        <f t="shared" si="4"/>
        <v>44.2</v>
      </c>
      <c r="AB6" s="35">
        <f t="shared" si="4"/>
        <v>42.73</v>
      </c>
      <c r="AC6" s="35">
        <f t="shared" si="4"/>
        <v>41.4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701.33</v>
      </c>
      <c r="BL6" s="35">
        <f t="shared" si="7"/>
        <v>663.76</v>
      </c>
      <c r="BM6" s="35">
        <f t="shared" si="7"/>
        <v>566.35</v>
      </c>
      <c r="BN6" s="35">
        <f t="shared" si="7"/>
        <v>888.8</v>
      </c>
      <c r="BO6" s="35">
        <f t="shared" si="7"/>
        <v>855.65</v>
      </c>
      <c r="BP6" s="34" t="str">
        <f>IF(BP7="","",IF(BP7="-","【-】","【"&amp;SUBSTITUTE(TEXT(BP7,"#,##0.00"),"-","△")&amp;"】"))</f>
        <v>【860.68】</v>
      </c>
      <c r="BQ6" s="35">
        <f>IF(BQ7="",NA(),BQ7)</f>
        <v>100</v>
      </c>
      <c r="BR6" s="35">
        <f t="shared" ref="BR6:BZ6" si="8">IF(BR7="",NA(),BR7)</f>
        <v>100</v>
      </c>
      <c r="BS6" s="35">
        <f t="shared" si="8"/>
        <v>100</v>
      </c>
      <c r="BT6" s="35">
        <f t="shared" si="8"/>
        <v>100</v>
      </c>
      <c r="BU6" s="35">
        <f t="shared" si="8"/>
        <v>100</v>
      </c>
      <c r="BV6" s="35">
        <f t="shared" si="8"/>
        <v>53.48</v>
      </c>
      <c r="BW6" s="35">
        <f t="shared" si="8"/>
        <v>53.76</v>
      </c>
      <c r="BX6" s="35">
        <f t="shared" si="8"/>
        <v>52.27</v>
      </c>
      <c r="BY6" s="35">
        <f t="shared" si="8"/>
        <v>52.55</v>
      </c>
      <c r="BZ6" s="35">
        <f t="shared" si="8"/>
        <v>52.23</v>
      </c>
      <c r="CA6" s="34" t="str">
        <f>IF(CA7="","",IF(CA7="-","【-】","【"&amp;SUBSTITUTE(TEXT(CA7,"#,##0.00"),"-","△")&amp;"】"))</f>
        <v>【52.12】</v>
      </c>
      <c r="CB6" s="35">
        <f>IF(CB7="",NA(),CB7)</f>
        <v>42.39</v>
      </c>
      <c r="CC6" s="35">
        <f t="shared" ref="CC6:CK6" si="9">IF(CC7="",NA(),CC7)</f>
        <v>44.09</v>
      </c>
      <c r="CD6" s="35">
        <f t="shared" si="9"/>
        <v>43.71</v>
      </c>
      <c r="CE6" s="35">
        <f t="shared" si="9"/>
        <v>45.76</v>
      </c>
      <c r="CF6" s="35">
        <f t="shared" si="9"/>
        <v>46.51</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65.22</v>
      </c>
      <c r="CN6" s="35">
        <f t="shared" ref="CN6:CV6" si="10">IF(CN7="",NA(),CN7)</f>
        <v>63.48</v>
      </c>
      <c r="CO6" s="35">
        <f t="shared" si="10"/>
        <v>64.349999999999994</v>
      </c>
      <c r="CP6" s="35">
        <f t="shared" si="10"/>
        <v>60.87</v>
      </c>
      <c r="CQ6" s="35">
        <f t="shared" si="10"/>
        <v>60</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203050</v>
      </c>
      <c r="D7" s="37">
        <v>47</v>
      </c>
      <c r="E7" s="37">
        <v>18</v>
      </c>
      <c r="F7" s="37">
        <v>1</v>
      </c>
      <c r="G7" s="37">
        <v>0</v>
      </c>
      <c r="H7" s="37" t="s">
        <v>97</v>
      </c>
      <c r="I7" s="37" t="s">
        <v>98</v>
      </c>
      <c r="J7" s="37" t="s">
        <v>99</v>
      </c>
      <c r="K7" s="37" t="s">
        <v>100</v>
      </c>
      <c r="L7" s="37" t="s">
        <v>101</v>
      </c>
      <c r="M7" s="37" t="s">
        <v>102</v>
      </c>
      <c r="N7" s="38" t="s">
        <v>103</v>
      </c>
      <c r="O7" s="38" t="s">
        <v>104</v>
      </c>
      <c r="P7" s="38">
        <v>8.0299999999999994</v>
      </c>
      <c r="Q7" s="38">
        <v>100</v>
      </c>
      <c r="R7" s="38">
        <v>2500</v>
      </c>
      <c r="S7" s="38">
        <v>3125</v>
      </c>
      <c r="T7" s="38">
        <v>133.09</v>
      </c>
      <c r="U7" s="38">
        <v>23.48</v>
      </c>
      <c r="V7" s="38">
        <v>265</v>
      </c>
      <c r="W7" s="38">
        <v>7.5</v>
      </c>
      <c r="X7" s="38">
        <v>35.33</v>
      </c>
      <c r="Y7" s="38">
        <v>91.53</v>
      </c>
      <c r="Z7" s="38">
        <v>91.37</v>
      </c>
      <c r="AA7" s="38">
        <v>44.2</v>
      </c>
      <c r="AB7" s="38">
        <v>42.73</v>
      </c>
      <c r="AC7" s="38">
        <v>41.4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701.33</v>
      </c>
      <c r="BL7" s="38">
        <v>663.76</v>
      </c>
      <c r="BM7" s="38">
        <v>566.35</v>
      </c>
      <c r="BN7" s="38">
        <v>888.8</v>
      </c>
      <c r="BO7" s="38">
        <v>855.65</v>
      </c>
      <c r="BP7" s="38">
        <v>860.68</v>
      </c>
      <c r="BQ7" s="38">
        <v>100</v>
      </c>
      <c r="BR7" s="38">
        <v>100</v>
      </c>
      <c r="BS7" s="38">
        <v>100</v>
      </c>
      <c r="BT7" s="38">
        <v>100</v>
      </c>
      <c r="BU7" s="38">
        <v>100</v>
      </c>
      <c r="BV7" s="38">
        <v>53.48</v>
      </c>
      <c r="BW7" s="38">
        <v>53.76</v>
      </c>
      <c r="BX7" s="38">
        <v>52.27</v>
      </c>
      <c r="BY7" s="38">
        <v>52.55</v>
      </c>
      <c r="BZ7" s="38">
        <v>52.23</v>
      </c>
      <c r="CA7" s="38">
        <v>52.12</v>
      </c>
      <c r="CB7" s="38">
        <v>42.39</v>
      </c>
      <c r="CC7" s="38">
        <v>44.09</v>
      </c>
      <c r="CD7" s="38">
        <v>43.71</v>
      </c>
      <c r="CE7" s="38">
        <v>45.76</v>
      </c>
      <c r="CF7" s="38">
        <v>46.51</v>
      </c>
      <c r="CG7" s="38">
        <v>277.29000000000002</v>
      </c>
      <c r="CH7" s="38">
        <v>275.25</v>
      </c>
      <c r="CI7" s="38">
        <v>291.01</v>
      </c>
      <c r="CJ7" s="38">
        <v>292.45</v>
      </c>
      <c r="CK7" s="38">
        <v>294.05</v>
      </c>
      <c r="CL7" s="38">
        <v>299.14</v>
      </c>
      <c r="CM7" s="38">
        <v>65.22</v>
      </c>
      <c r="CN7" s="38">
        <v>63.48</v>
      </c>
      <c r="CO7" s="38">
        <v>64.349999999999994</v>
      </c>
      <c r="CP7" s="38">
        <v>60.87</v>
      </c>
      <c r="CQ7" s="38">
        <v>60</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2020-01-21T00:33:59Z</cp:lastPrinted>
  <dcterms:created xsi:type="dcterms:W3CDTF">2019-12-05T05:31:44Z</dcterms:created>
  <dcterms:modified xsi:type="dcterms:W3CDTF">2020-02-20T02:20:37Z</dcterms:modified>
  <cp:category/>
</cp:coreProperties>
</file>