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1　佐久地域振興局\203041 川上村\"/>
    </mc:Choice>
  </mc:AlternateContent>
  <workbookProtection workbookAlgorithmName="SHA-512" workbookHashValue="7APCN2sDVxsKQKXOf49BxOmCE2xyf22LjH/9eJ7mx46g4SJtMd8hjqYX2qtW9N8o61P6cjPShY83uE2Mf0zSWg==" workbookSaltValue="SYyprcbZf4lCewyxnB+QdQ==" workbookSpinCount="100000" lockStructure="1"/>
  <bookViews>
    <workbookView xWindow="930" yWindow="0" windowWidth="24000" windowHeight="937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<sst xmlns="http://schemas.openxmlformats.org/spreadsheetml/2006/main" count="228" uniqueCount="113">
  <si>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</si>
  <si>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</si>
  <si>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</si>
  <si>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</si>
  <si>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</si>
  <si>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</si>
  <si>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</si>
  <si>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</si>
  <si>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</si>
  <si>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</si>
  <si>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</si>
  <si>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</si>
  <si>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</si>
  <si>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</si>
  <si>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</si>
  <si>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</si>
  <si>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</si>
  <si>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</si>
  <si>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</si>
  <si>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</si>
  <si>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</si>
  <si>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</si>
  <si>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</si>
  <si>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</si>
  <si>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</si>
  <si>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</si>
  <si>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</si>
  <si>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</si>
  <si>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</si>
  <si>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</si>
  <si>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</si>
  <si>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</si>
  <si>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</si>
  <si>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</si>
  <si>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</si>
  <si>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</si>
  <si>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</si>
  <si>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</si>
  <si>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</si>
  <si>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</si>
  <si>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</si>
  <si>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</si>
  <si>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</si>
  <si>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</si>
  <si>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</si>
  <si>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</si>
  <si>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</si>
  <si>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</si>
  <si>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</si>
  <si>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</si>
  <si>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</si>
  <si>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</si>
  <si>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</si>
  <si>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</si>
  <si>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</si>
  <si>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</si>
  <si>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</si>
  <si>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</si>
  <si>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</si>
  <si>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</si>
  <si>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</si>
  <si>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</si>
  <si>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</si>
  <si>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</si>
  <si>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</si>
  <si>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</si>
  <si>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</si>
  <si>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</si>
  <si>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</si>
  <si>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</si>
  <si>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</si>
  <si>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</si>
  <si>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</si>
  <si>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</si>
  <si>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</si>
  <si>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</si>
  <si>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</si>
  <si>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</si>
  <si>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</si>
  <si>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</si>
  <si>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</si>
  <si>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</si>
  <si>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</si>
  <si>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</si>
  <si>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</si>
  <si>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</si>
  <si>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</si>
  <si>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</si>
  <si>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</si>
  <si>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</si>
  <si>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</si>
  <si>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</si>
  <si>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</si>
  <si>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</si>
  <si>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</si>
  <si>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</si>
  <si>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</si>
  <si>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川上村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</si>
  <si>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</si>
  <si>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</si>
  <si>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</si>
  <si>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</si>
  <si>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</si>
  <si>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</si>
  <si>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</si>
  <si>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</si>
  <si>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</si>
  <si>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</si>
  <si>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</si>
  <si>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</si>
  <si>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供用開始後17～24年が経過し、今後処理施設及びマンホールポンプ場の機器更新及び修繕が増加してくるため、計画的に機器の更新を行っていく。</t>
    <phoneticPr fontId="4"/>
  </si>
  <si>
    <t>今後も一般会計繰入金を充当する経営が続くが、面整備は100％終了しているため、今後増加する維持管理費を補うために水洗化率の向上に努め、料金収入の増加に努めていく。令和４年度には農集の一部と特環の下水道事業統合を行う。</t>
    <phoneticPr fontId="4"/>
  </si>
  <si>
    <r>
      <t>一般会計繰入金が総収入の85.1%を占めており、料金収入では施設管理費も賄えない状況である。平成44年までは企業債償還が続くために繰入金収入に頼</t>
    </r>
    <r>
      <rPr>
        <sz val="11"/>
        <rFont val="ＭＳ ゴシック"/>
        <family val="3"/>
        <charset val="128"/>
      </rPr>
      <t>った経営が続く。現在の下水道使用料の5～6倍に値上げしないと使用料収入では事業が運営出来ないが、水洗化率が低迷している状況での下水道料金の値上げも難しい状況にある。
そのため、ここ数年は、料金徴収の強化をおこなった。その結果、徴収率の向上につながり、特に過年度滞納額が大幅な減少傾向にある。
啓発活動を強化して水洗化率の向上に努め、施設の有効利用を行うとともに経費回収比率の向上や汚水処理単価の減</t>
    </r>
    <r>
      <rPr>
        <sz val="11"/>
        <color theme="1"/>
        <rFont val="ＭＳ ゴシック"/>
        <family val="3"/>
        <charset val="128"/>
      </rPr>
      <t>額を図る。また、近年、電気、機械、ポンプ設備の故障等により汚水維持管理費が増加傾向にある。</t>
    </r>
    <rPh sb="162" eb="164">
      <t>スウネン</t>
    </rPh>
    <rPh sb="166" eb="168">
      <t>リョウキン</t>
    </rPh>
    <rPh sb="168" eb="170">
      <t>チョウシュウ</t>
    </rPh>
    <rPh sb="171" eb="173">
      <t>キョウカ</t>
    </rPh>
    <rPh sb="182" eb="184">
      <t>ケッカ</t>
    </rPh>
    <rPh sb="185" eb="187">
      <t>チョウシュウ</t>
    </rPh>
    <rPh sb="187" eb="188">
      <t>リツ</t>
    </rPh>
    <rPh sb="189" eb="191">
      <t>コウジョウ</t>
    </rPh>
    <rPh sb="197" eb="198">
      <t>トク</t>
    </rPh>
    <rPh sb="199" eb="202">
      <t>カネンド</t>
    </rPh>
    <rPh sb="202" eb="204">
      <t>タイノウ</t>
    </rPh>
    <rPh sb="204" eb="205">
      <t>ガク</t>
    </rPh>
    <rPh sb="206" eb="208">
      <t>オオハバ</t>
    </rPh>
    <rPh sb="209" eb="211">
      <t>ゲンショウ</t>
    </rPh>
    <rPh sb="211" eb="213">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</si>
</sst>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F1-42FB-9C99-DCE3B5A3D44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3FF1-42FB-9C99-DCE3B5A3D44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57.5</c:v>
                </c:pt>
                <c:pt idx="1">
                  <c:v>56</c:v>
                </c:pt>
                <c:pt idx="2">
                  <c:v>35.200000000000003</c:v>
                </c:pt>
                <c:pt idx="3">
                  <c:v>38.1</c:v>
                </c:pt>
                <c:pt idx="4">
                  <c:v>39</c:v>
                </c:pt>
              </c:numCache>
            </c:numRef>
          </c:val>
          <c:extLst>
            <c:ext xmlns:c16="http://schemas.microsoft.com/office/drawing/2014/chart" uri="{C3380CC4-5D6E-409C-BE32-E72D297353CC}">
              <c16:uniqueId val="{00000000-A38D-4FFE-A51C-7F027A29177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A38D-4FFE-A51C-7F027A29177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66.86</c:v>
                </c:pt>
                <c:pt idx="1">
                  <c:v>65.58</c:v>
                </c:pt>
                <c:pt idx="2">
                  <c:v>67.34</c:v>
                </c:pt>
                <c:pt idx="3">
                  <c:v>68.959999999999994</c:v>
                </c:pt>
                <c:pt idx="4">
                  <c:v>70.3</c:v>
                </c:pt>
              </c:numCache>
            </c:numRef>
          </c:val>
          <c:extLst>
            <c:ext xmlns:c16="http://schemas.microsoft.com/office/drawing/2014/chart" uri="{C3380CC4-5D6E-409C-BE32-E72D297353CC}">
              <c16:uniqueId val="{00000000-CE1A-4CF5-9C4B-E340C952D1C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CE1A-4CF5-9C4B-E340C952D1C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77.52</c:v>
                </c:pt>
                <c:pt idx="1">
                  <c:v>76.05</c:v>
                </c:pt>
                <c:pt idx="2">
                  <c:v>79.86</c:v>
                </c:pt>
                <c:pt idx="3">
                  <c:v>76.73</c:v>
                </c:pt>
                <c:pt idx="4">
                  <c:v>78.12</c:v>
                </c:pt>
              </c:numCache>
            </c:numRef>
          </c:val>
          <c:extLst>
            <c:ext xmlns:c16="http://schemas.microsoft.com/office/drawing/2014/chart" uri="{C3380CC4-5D6E-409C-BE32-E72D297353CC}">
              <c16:uniqueId val="{00000000-B08B-457D-9310-B618A483487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8B-457D-9310-B618A483487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D1-4E94-AC39-4D021AD8130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D1-4E94-AC39-4D021AD8130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2E-4428-A03E-204807B0269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2E-4428-A03E-204807B0269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6E-48D3-81C2-142DEB7BA02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6E-48D3-81C2-142DEB7BA02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3D-45A4-B88D-C52FB48906B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3D-45A4-B88D-C52FB48906B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5415.76</c:v>
                </c:pt>
                <c:pt idx="3" formatCode="#,##0.00;&quot;△&quot;#,##0.00;&quot;-&quot;">
                  <c:v>4778.91</c:v>
                </c:pt>
                <c:pt idx="4" formatCode="#,##0.00;&quot;△&quot;#,##0.00;&quot;-&quot;">
                  <c:v>4267.25</c:v>
                </c:pt>
              </c:numCache>
            </c:numRef>
          </c:val>
          <c:extLst>
            <c:ext xmlns:c16="http://schemas.microsoft.com/office/drawing/2014/chart" uri="{C3380CC4-5D6E-409C-BE32-E72D297353CC}">
              <c16:uniqueId val="{00000000-D86D-42E9-8FAB-D9311B8AAFC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D86D-42E9-8FAB-D9311B8AAFC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47.44</c:v>
                </c:pt>
                <c:pt idx="1">
                  <c:v>45.58</c:v>
                </c:pt>
                <c:pt idx="2">
                  <c:v>51.21</c:v>
                </c:pt>
                <c:pt idx="3">
                  <c:v>49.01</c:v>
                </c:pt>
                <c:pt idx="4">
                  <c:v>55.32</c:v>
                </c:pt>
              </c:numCache>
            </c:numRef>
          </c:val>
          <c:extLst>
            <c:ext xmlns:c16="http://schemas.microsoft.com/office/drawing/2014/chart" uri="{C3380CC4-5D6E-409C-BE32-E72D297353CC}">
              <c16:uniqueId val="{00000000-B3F3-4EF1-8B9A-E5AE07D0612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B3F3-4EF1-8B9A-E5AE07D0612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247.27</c:v>
                </c:pt>
                <c:pt idx="1">
                  <c:v>257.70999999999998</c:v>
                </c:pt>
                <c:pt idx="2">
                  <c:v>385.9</c:v>
                </c:pt>
                <c:pt idx="3">
                  <c:v>406.2</c:v>
                </c:pt>
                <c:pt idx="4">
                  <c:v>361.85</c:v>
                </c:pt>
              </c:numCache>
            </c:numRef>
          </c:val>
          <c:extLst>
            <c:ext xmlns:c16="http://schemas.microsoft.com/office/drawing/2014/chart" uri="{C3380CC4-5D6E-409C-BE32-E72D297353CC}">
              <c16:uniqueId val="{00000000-D60C-47B9-8B61-7D2CCEF3E77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D60C-47B9-8B61-7D2CCEF3E77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CB20" sqref="CB2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川上村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3952</v>
      </c>
      <c r="AM8" s="68"/>
      <c r="AN8" s="68"/>
      <c r="AO8" s="68"/>
      <c r="AP8" s="68"/>
      <c r="AQ8" s="68"/>
      <c r="AR8" s="68"/>
      <c r="AS8" s="68"/>
      <c r="AT8" s="67">
        <f>データ!T6</f>
        <v>209.61</v>
      </c>
      <c r="AU8" s="67"/>
      <c r="AV8" s="67"/>
      <c r="AW8" s="67"/>
      <c r="AX8" s="67"/>
      <c r="AY8" s="67"/>
      <c r="AZ8" s="67"/>
      <c r="BA8" s="67"/>
      <c r="BB8" s="67">
        <f>データ!U6</f>
        <v>18.850000000000001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49.89</v>
      </c>
      <c r="Q10" s="67"/>
      <c r="R10" s="67"/>
      <c r="S10" s="67"/>
      <c r="T10" s="67"/>
      <c r="U10" s="67"/>
      <c r="V10" s="67"/>
      <c r="W10" s="67">
        <f>データ!Q6</f>
        <v>93.64</v>
      </c>
      <c r="X10" s="67"/>
      <c r="Y10" s="67"/>
      <c r="Z10" s="67"/>
      <c r="AA10" s="67"/>
      <c r="AB10" s="67"/>
      <c r="AC10" s="67"/>
      <c r="AD10" s="68">
        <f>データ!R6</f>
        <v>4420</v>
      </c>
      <c r="AE10" s="68"/>
      <c r="AF10" s="68"/>
      <c r="AG10" s="68"/>
      <c r="AH10" s="68"/>
      <c r="AI10" s="68"/>
      <c r="AJ10" s="68"/>
      <c r="AK10" s="2"/>
      <c r="AL10" s="68">
        <f>データ!V6</f>
        <v>2000</v>
      </c>
      <c r="AM10" s="68"/>
      <c r="AN10" s="68"/>
      <c r="AO10" s="68"/>
      <c r="AP10" s="68"/>
      <c r="AQ10" s="68"/>
      <c r="AR10" s="68"/>
      <c r="AS10" s="68"/>
      <c r="AT10" s="67">
        <f>データ!W6</f>
        <v>1.21</v>
      </c>
      <c r="AU10" s="67"/>
      <c r="AV10" s="67"/>
      <c r="AW10" s="67"/>
      <c r="AX10" s="67"/>
      <c r="AY10" s="67"/>
      <c r="AZ10" s="67"/>
      <c r="BA10" s="67"/>
      <c r="BB10" s="67">
        <f>データ!X6</f>
        <v>1652.89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jLkgWcxlMcaZ2bPdU79x/OviQ82wHdV74+HHtnGibeG7sVhuKrzd9BngbUiFYKLsYe2sAPxNqgbXd/5FQPoKhA==" saltValue="hdUG7qitKoAfV5MSADp5m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203041</v>
      </c>
      <c r="D6" s="33">
        <f t="shared" si="3"/>
        <v>47</v>
      </c>
      <c r="E6" s="33">
        <f t="shared" si="3"/>
        <v>17</v>
      </c>
      <c r="F6" s="33">
        <f t="shared" si="3"/>
        <v>5</v>
      </c>
      <c r="G6" s="33">
        <f t="shared" si="3"/>
        <v>0</v>
      </c>
      <c r="H6" s="33" t="str">
        <f t="shared" si="3"/>
        <v>長野県　川上村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49.89</v>
      </c>
      <c r="Q6" s="34">
        <f t="shared" si="3"/>
        <v>93.64</v>
      </c>
      <c r="R6" s="34">
        <f t="shared" si="3"/>
        <v>4420</v>
      </c>
      <c r="S6" s="34">
        <f t="shared" si="3"/>
        <v>3952</v>
      </c>
      <c r="T6" s="34">
        <f t="shared" si="3"/>
        <v>209.61</v>
      </c>
      <c r="U6" s="34">
        <f t="shared" si="3"/>
        <v>18.850000000000001</v>
      </c>
      <c r="V6" s="34">
        <f t="shared" si="3"/>
        <v>2000</v>
      </c>
      <c r="W6" s="34">
        <f t="shared" si="3"/>
        <v>1.21</v>
      </c>
      <c r="X6" s="34">
        <f t="shared" si="3"/>
        <v>1652.89</v>
      </c>
      <c r="Y6" s="35">
        <f>IF(Y7="",NA(),Y7)</f>
        <v>77.52</v>
      </c>
      <c r="Z6" s="35">
        <f t="shared" ref="Z6:AH6" si="4">IF(Z7="",NA(),Z7)</f>
        <v>76.05</v>
      </c>
      <c r="AA6" s="35">
        <f t="shared" si="4"/>
        <v>79.86</v>
      </c>
      <c r="AB6" s="35">
        <f t="shared" si="4"/>
        <v>76.73</v>
      </c>
      <c r="AC6" s="35">
        <f t="shared" si="4"/>
        <v>78.12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5415.76</v>
      </c>
      <c r="BI6" s="35">
        <f t="shared" si="7"/>
        <v>4778.91</v>
      </c>
      <c r="BJ6" s="35">
        <f t="shared" si="7"/>
        <v>4267.25</v>
      </c>
      <c r="BK6" s="35">
        <f t="shared" si="7"/>
        <v>1044.8</v>
      </c>
      <c r="BL6" s="35">
        <f t="shared" si="7"/>
        <v>1081.8</v>
      </c>
      <c r="BM6" s="35">
        <f t="shared" si="7"/>
        <v>974.93</v>
      </c>
      <c r="BN6" s="35">
        <f t="shared" si="7"/>
        <v>855.8</v>
      </c>
      <c r="BO6" s="35">
        <f t="shared" si="7"/>
        <v>789.46</v>
      </c>
      <c r="BP6" s="34" t="str">
        <f>IF(BP7="","",IF(BP7="-","【-】","【"&amp;SUBSTITUTE(TEXT(BP7,"#,##0.00"),"-","△")&amp;"】"))</f>
        <v>【747.76】</v>
      </c>
      <c r="BQ6" s="35">
        <f>IF(BQ7="",NA(),BQ7)</f>
        <v>47.44</v>
      </c>
      <c r="BR6" s="35">
        <f t="shared" ref="BR6:BZ6" si="8">IF(BR7="",NA(),BR7)</f>
        <v>45.58</v>
      </c>
      <c r="BS6" s="35">
        <f t="shared" si="8"/>
        <v>51.21</v>
      </c>
      <c r="BT6" s="35">
        <f t="shared" si="8"/>
        <v>49.01</v>
      </c>
      <c r="BU6" s="35">
        <f t="shared" si="8"/>
        <v>55.32</v>
      </c>
      <c r="BV6" s="35">
        <f t="shared" si="8"/>
        <v>50.82</v>
      </c>
      <c r="BW6" s="35">
        <f t="shared" si="8"/>
        <v>52.19</v>
      </c>
      <c r="BX6" s="35">
        <f t="shared" si="8"/>
        <v>55.32</v>
      </c>
      <c r="BY6" s="35">
        <f t="shared" si="8"/>
        <v>59.8</v>
      </c>
      <c r="BZ6" s="35">
        <f t="shared" si="8"/>
        <v>57.77</v>
      </c>
      <c r="CA6" s="34" t="str">
        <f>IF(CA7="","",IF(CA7="-","【-】","【"&amp;SUBSTITUTE(TEXT(CA7,"#,##0.00"),"-","△")&amp;"】"))</f>
        <v>【59.51】</v>
      </c>
      <c r="CB6" s="35">
        <f>IF(CB7="",NA(),CB7)</f>
        <v>247.27</v>
      </c>
      <c r="CC6" s="35">
        <f t="shared" ref="CC6:CK6" si="9">IF(CC7="",NA(),CC7)</f>
        <v>257.70999999999998</v>
      </c>
      <c r="CD6" s="35">
        <f t="shared" si="9"/>
        <v>385.9</v>
      </c>
      <c r="CE6" s="35">
        <f t="shared" si="9"/>
        <v>406.2</v>
      </c>
      <c r="CF6" s="35">
        <f t="shared" si="9"/>
        <v>361.85</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57.5</v>
      </c>
      <c r="CN6" s="35">
        <f t="shared" ref="CN6:CV6" si="10">IF(CN7="",NA(),CN7)</f>
        <v>56</v>
      </c>
      <c r="CO6" s="35">
        <f t="shared" si="10"/>
        <v>35.200000000000003</v>
      </c>
      <c r="CP6" s="35">
        <f t="shared" si="10"/>
        <v>38.1</v>
      </c>
      <c r="CQ6" s="35">
        <f t="shared" si="10"/>
        <v>39</v>
      </c>
      <c r="CR6" s="35">
        <f t="shared" si="10"/>
        <v>53.24</v>
      </c>
      <c r="CS6" s="35">
        <f t="shared" si="10"/>
        <v>52.31</v>
      </c>
      <c r="CT6" s="35">
        <f t="shared" si="10"/>
        <v>60.65</v>
      </c>
      <c r="CU6" s="35">
        <f t="shared" si="10"/>
        <v>51.75</v>
      </c>
      <c r="CV6" s="35">
        <f t="shared" si="10"/>
        <v>50.68</v>
      </c>
      <c r="CW6" s="34" t="str">
        <f>IF(CW7="","",IF(CW7="-","【-】","【"&amp;SUBSTITUTE(TEXT(CW7,"#,##0.00"),"-","△")&amp;"】"))</f>
        <v>【52.23】</v>
      </c>
      <c r="CX6" s="35">
        <f>IF(CX7="",NA(),CX7)</f>
        <v>66.86</v>
      </c>
      <c r="CY6" s="35">
        <f t="shared" ref="CY6:DG6" si="11">IF(CY7="",NA(),CY7)</f>
        <v>65.58</v>
      </c>
      <c r="CZ6" s="35">
        <f t="shared" si="11"/>
        <v>67.34</v>
      </c>
      <c r="DA6" s="35">
        <f t="shared" si="11"/>
        <v>68.959999999999994</v>
      </c>
      <c r="DB6" s="35">
        <f t="shared" si="11"/>
        <v>70.3</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203041</v>
      </c>
      <c r="D7" s="37">
        <v>47</v>
      </c>
      <c r="E7" s="37">
        <v>17</v>
      </c>
      <c r="F7" s="37">
        <v>5</v>
      </c>
      <c r="G7" s="37">
        <v>0</v>
      </c>
      <c r="H7" s="37" t="s">
        <v>97</v>
      </c>
      <c r="I7" s="37" t="s">
        <v>98</v>
      </c>
      <c r="J7" s="37" t="s">
        <v>99</v>
      </c>
      <c r="K7" s="37" t="s">
        <v>100</v>
      </c>
      <c r="L7" s="37" t="s">
        <v>101</v>
      </c>
      <c r="M7" s="37" t="s">
        <v>102</v>
      </c>
      <c r="N7" s="38" t="s">
        <v>103</v>
      </c>
      <c r="O7" s="38" t="s">
        <v>104</v>
      </c>
      <c r="P7" s="38">
        <v>49.89</v>
      </c>
      <c r="Q7" s="38">
        <v>93.64</v>
      </c>
      <c r="R7" s="38">
        <v>4420</v>
      </c>
      <c r="S7" s="38">
        <v>3952</v>
      </c>
      <c r="T7" s="38">
        <v>209.61</v>
      </c>
      <c r="U7" s="38">
        <v>18.850000000000001</v>
      </c>
      <c r="V7" s="38">
        <v>2000</v>
      </c>
      <c r="W7" s="38">
        <v>1.21</v>
      </c>
      <c r="X7" s="38">
        <v>1652.89</v>
      </c>
      <c r="Y7" s="38">
        <v>77.52</v>
      </c>
      <c r="Z7" s="38">
        <v>76.05</v>
      </c>
      <c r="AA7" s="38">
        <v>79.86</v>
      </c>
      <c r="AB7" s="38">
        <v>76.73</v>
      </c>
      <c r="AC7" s="38">
        <v>78.12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5415.76</v>
      </c>
      <c r="BI7" s="38">
        <v>4778.91</v>
      </c>
      <c r="BJ7" s="38">
        <v>4267.25</v>
      </c>
      <c r="BK7" s="38">
        <v>1044.8</v>
      </c>
      <c r="BL7" s="38">
        <v>1081.8</v>
      </c>
      <c r="BM7" s="38">
        <v>974.93</v>
      </c>
      <c r="BN7" s="38">
        <v>855.8</v>
      </c>
      <c r="BO7" s="38">
        <v>789.46</v>
      </c>
      <c r="BP7" s="38">
        <v>747.76</v>
      </c>
      <c r="BQ7" s="38">
        <v>47.44</v>
      </c>
      <c r="BR7" s="38">
        <v>45.58</v>
      </c>
      <c r="BS7" s="38">
        <v>51.21</v>
      </c>
      <c r="BT7" s="38">
        <v>49.01</v>
      </c>
      <c r="BU7" s="38">
        <v>55.32</v>
      </c>
      <c r="BV7" s="38">
        <v>50.82</v>
      </c>
      <c r="BW7" s="38">
        <v>52.19</v>
      </c>
      <c r="BX7" s="38">
        <v>55.32</v>
      </c>
      <c r="BY7" s="38">
        <v>59.8</v>
      </c>
      <c r="BZ7" s="38">
        <v>57.77</v>
      </c>
      <c r="CA7" s="38">
        <v>59.51</v>
      </c>
      <c r="CB7" s="38">
        <v>247.27</v>
      </c>
      <c r="CC7" s="38">
        <v>257.70999999999998</v>
      </c>
      <c r="CD7" s="38">
        <v>385.9</v>
      </c>
      <c r="CE7" s="38">
        <v>406.2</v>
      </c>
      <c r="CF7" s="38">
        <v>361.85</v>
      </c>
      <c r="CG7" s="38">
        <v>300.52</v>
      </c>
      <c r="CH7" s="38">
        <v>296.14</v>
      </c>
      <c r="CI7" s="38">
        <v>283.17</v>
      </c>
      <c r="CJ7" s="38">
        <v>263.76</v>
      </c>
      <c r="CK7" s="38">
        <v>274.35000000000002</v>
      </c>
      <c r="CL7" s="38">
        <v>261.45999999999998</v>
      </c>
      <c r="CM7" s="38">
        <v>57.5</v>
      </c>
      <c r="CN7" s="38">
        <v>56</v>
      </c>
      <c r="CO7" s="38">
        <v>35.200000000000003</v>
      </c>
      <c r="CP7" s="38">
        <v>38.1</v>
      </c>
      <c r="CQ7" s="38">
        <v>39</v>
      </c>
      <c r="CR7" s="38">
        <v>53.24</v>
      </c>
      <c r="CS7" s="38">
        <v>52.31</v>
      </c>
      <c r="CT7" s="38">
        <v>60.65</v>
      </c>
      <c r="CU7" s="38">
        <v>51.75</v>
      </c>
      <c r="CV7" s="38">
        <v>50.68</v>
      </c>
      <c r="CW7" s="38">
        <v>52.23</v>
      </c>
      <c r="CX7" s="38">
        <v>66.86</v>
      </c>
      <c r="CY7" s="38">
        <v>65.58</v>
      </c>
      <c r="CZ7" s="38">
        <v>67.34</v>
      </c>
      <c r="DA7" s="38">
        <v>68.959999999999994</v>
      </c>
      <c r="DB7" s="38">
        <v>70.3</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2020-02-09T23:37:22Z</cp:lastPrinted>
  <dcterms:created xsi:type="dcterms:W3CDTF">2019-12-05T05:19:27Z</dcterms:created>
  <dcterms:modified xsi:type="dcterms:W3CDTF">2020-02-20T02:19:42Z</dcterms:modified>
  <cp:category/>
</cp:coreProperties>
</file>