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2177 佐久市\"/>
    </mc:Choice>
  </mc:AlternateContent>
  <workbookProtection workbookAlgorithmName="SHA-512" workbookHashValue="BsSl55/7N5pniSp5SNdkKcJiIUFMetzLeZZWPAVsMPxgm42SQOMij6uBJenEblYEuYq3OQ9dLezJ1fQkd2cqEw==" workbookSaltValue="WWFmkRVbLmC4xXDhn8xk7Q==" workbookSpinCount="100000" lockStructure="1"/>
  <bookViews>
    <workbookView xWindow="930" yWindow="0" windowWidth="28800" windowHeight="118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BB10" i="4"/>
  <c r="AT10" i="4"/>
  <c r="P10" i="4"/>
  <c r="I10" i="4"/>
  <c r="AT8" i="4"/>
  <c r="AL8" i="4"/>
  <c r="AD8"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<sst xmlns="http://schemas.openxmlformats.org/spreadsheetml/2006/main" count="223" uniqueCount="111">
  <si>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</si>
  <si>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</si>
  <si>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</si>
  <si>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</si>
  <si>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</si>
  <si>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</si>
  <si>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</si>
  <si>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</si>
  <si>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</si>
  <si>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</si>
  <si>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</si>
  <si>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</si>
  <si>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</si>
  <si>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</si>
  <si>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</si>
  <si>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</si>
  <si>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</si>
  <si>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</si>
  <si>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</si>
  <si>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</si>
  <si>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</si>
  <si>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</si>
  <si>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</si>
  <si>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</si>
  <si>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</si>
  <si>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</si>
  <si>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</si>
  <si>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</si>
  <si>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</si>
  <si>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</si>
  <si>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</si>
  <si>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</si>
  <si>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</si>
  <si>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</si>
  <si>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</si>
  <si>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</si>
  <si>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</si>
  <si>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</si>
  <si>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</si>
  <si>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</si>
  <si>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</si>
  <si>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</si>
  <si>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</si>
  <si>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</si>
  <si>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</si>
  <si>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</si>
  <si>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</si>
  <si>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</si>
  <si>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</si>
  <si>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</si>
  <si>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</si>
  <si>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</si>
  <si>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</si>
  <si>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</si>
  <si>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</si>
  <si>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</si>
  <si>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</si>
  <si>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</si>
  <si>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</si>
  <si>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</si>
  <si>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</si>
  <si>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</si>
  <si>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</si>
  <si>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</si>
  <si>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</si>
  <si>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</si>
  <si>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</si>
  <si>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</si>
  <si>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</si>
  <si>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</si>
  <si>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</si>
  <si>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</si>
  <si>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</si>
  <si>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</si>
  <si>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</si>
  <si>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</si>
  <si>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</si>
  <si>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</si>
  <si>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</si>
  <si>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</si>
  <si>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</si>
  <si>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</si>
  <si>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</si>
  <si>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</si>
  <si>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</si>
  <si>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</si>
  <si>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</si>
  <si>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</si>
  <si>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</si>
  <si>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</si>
  <si>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</si>
  <si>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</si>
  <si>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</si>
  <si>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</si>
  <si>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</si>
  <si>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</si>
  <si>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佐久市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</si>
  <si>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</si>
  <si>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</si>
  <si>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</si>
  <si>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</si>
  <si>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</si>
  <si>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</si>
  <si>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</si>
  <si>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</si>
  <si>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</si>
  <si>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</si>
  <si>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</si>
  <si>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①有形固定資産減価償却率は年々増加しており、老朽化が進んでいることが分かる。
その対策として平成29年度から長寿命化計画による施設の改築更新が開始された。また令和4年度からストックマネジメント計画の策定が予定されており、計画的な更新工事を行い老朽化に対応していく。</t>
    <rPh sb="13" eb="15">
      <t>ネンネン</t>
    </rPh>
    <rPh sb="79" eb="81">
      <t>レイワ</t>
    </rPh>
    <phoneticPr fontId="4"/>
  </si>
  <si>
    <r>
      <t xml:space="preserve">①経常収支比率は、前年度から微増し90.32％となったが、100％を下回っているため経営難であることが分かる。
</t>
    </r>
    <r>
      <rPr>
        <sz val="11"/>
        <rFont val="ＭＳ ゴシック"/>
        <family val="3"/>
        <charset val="128"/>
      </rPr>
      <t>②累積欠損金比率と③流動比率の値の要因について</t>
    </r>
    <r>
      <rPr>
        <sz val="11"/>
        <color theme="1"/>
        <rFont val="ＭＳ ゴシック"/>
        <family val="3"/>
        <charset val="128"/>
      </rPr>
      <t xml:space="preserve">は、年々減少していた繰越利益剰余金が今年度からマイナスになったことが考えられる。
</t>
    </r>
    <r>
      <rPr>
        <sz val="11"/>
        <rFont val="ＭＳ ゴシック"/>
        <family val="3"/>
        <charset val="128"/>
      </rPr>
      <t>④企業債残高対事業規模比率は、類似団体平均値並の率を推移している。今後は処理施設の機械設備等の更新や令和元年度台風19号災害復旧のための新規借入が予定されており、上昇することが考えられる。</t>
    </r>
    <r>
      <rPr>
        <sz val="11"/>
        <color theme="1"/>
        <rFont val="ＭＳ ゴシック"/>
        <family val="3"/>
        <charset val="128"/>
      </rPr>
      <t xml:space="preserve">
⑤経費回収率について、前年度行った繰入金算定における分流式下水道等に要する経費の見直しにより、100％である。
⑦施設利用率は41～42％台を推移しており、施設の処理能力に余裕があることが伺える。よって近隣施設との統廃合を検討し、利用率の上昇を図る必要がある。
⑧水洗化率については、住宅新築や改築に伴い年々上昇している。</t>
    </r>
    <rPh sb="1" eb="3">
      <t>ケイジョウ</t>
    </rPh>
    <rPh sb="3" eb="5">
      <t>シュウシ</t>
    </rPh>
    <rPh sb="5" eb="7">
      <t>ヒリツ</t>
    </rPh>
    <rPh sb="9" eb="10">
      <t>マエ</t>
    </rPh>
    <rPh sb="10" eb="12">
      <t>ネンド</t>
    </rPh>
    <rPh sb="14" eb="16">
      <t>ビゾウ</t>
    </rPh>
    <rPh sb="34" eb="36">
      <t>シタマワ</t>
    </rPh>
    <rPh sb="42" eb="44">
      <t>ケイエイ</t>
    </rPh>
    <rPh sb="44" eb="45">
      <t>ナン</t>
    </rPh>
    <rPh sb="51" eb="52">
      <t>ワ</t>
    </rPh>
    <rPh sb="57" eb="59">
      <t>ルイセキ</t>
    </rPh>
    <rPh sb="59" eb="61">
      <t>ケッソン</t>
    </rPh>
    <rPh sb="61" eb="62">
      <t>キン</t>
    </rPh>
    <rPh sb="62" eb="64">
      <t>ヒリツ</t>
    </rPh>
    <rPh sb="66" eb="68">
      <t>リュウドウ</t>
    </rPh>
    <rPh sb="68" eb="70">
      <t>ヒリツ</t>
    </rPh>
    <rPh sb="71" eb="72">
      <t>アタイ</t>
    </rPh>
    <rPh sb="73" eb="75">
      <t>ヨウイン</t>
    </rPh>
    <rPh sb="81" eb="83">
      <t>ネンネン</t>
    </rPh>
    <rPh sb="83" eb="85">
      <t>ゲンショウ</t>
    </rPh>
    <rPh sb="89" eb="91">
      <t>クリコシ</t>
    </rPh>
    <rPh sb="91" eb="93">
      <t>リエキ</t>
    </rPh>
    <rPh sb="93" eb="95">
      <t>ジョウヨ</t>
    </rPh>
    <rPh sb="95" eb="96">
      <t>キン</t>
    </rPh>
    <rPh sb="97" eb="100">
      <t>コンネンド</t>
    </rPh>
    <rPh sb="113" eb="114">
      <t>カンガ</t>
    </rPh>
    <rPh sb="121" eb="123">
      <t>キギョウ</t>
    </rPh>
    <rPh sb="123" eb="124">
      <t>サイ</t>
    </rPh>
    <rPh sb="124" eb="126">
      <t>ザンダカ</t>
    </rPh>
    <rPh sb="126" eb="127">
      <t>タイ</t>
    </rPh>
    <rPh sb="127" eb="129">
      <t>ジギョウ</t>
    </rPh>
    <rPh sb="129" eb="131">
      <t>キボ</t>
    </rPh>
    <rPh sb="131" eb="133">
      <t>ヒリツ</t>
    </rPh>
    <rPh sb="135" eb="137">
      <t>ルイジ</t>
    </rPh>
    <rPh sb="137" eb="139">
      <t>ダンタイ</t>
    </rPh>
    <rPh sb="139" eb="142">
      <t>ヘイキンチ</t>
    </rPh>
    <rPh sb="142" eb="143">
      <t>ナミ</t>
    </rPh>
    <rPh sb="144" eb="145">
      <t>リツ</t>
    </rPh>
    <rPh sb="146" eb="148">
      <t>スイイ</t>
    </rPh>
    <rPh sb="153" eb="155">
      <t>コンゴ</t>
    </rPh>
    <rPh sb="156" eb="158">
      <t>ショリ</t>
    </rPh>
    <rPh sb="158" eb="160">
      <t>シセツ</t>
    </rPh>
    <rPh sb="161" eb="163">
      <t>キカイ</t>
    </rPh>
    <rPh sb="163" eb="165">
      <t>セツビ</t>
    </rPh>
    <rPh sb="165" eb="166">
      <t>トウ</t>
    </rPh>
    <rPh sb="167" eb="169">
      <t>コウシン</t>
    </rPh>
    <rPh sb="170" eb="172">
      <t>レイワ</t>
    </rPh>
    <rPh sb="172" eb="174">
      <t>モトネン</t>
    </rPh>
    <rPh sb="174" eb="175">
      <t>ド</t>
    </rPh>
    <rPh sb="175" eb="177">
      <t>タイフウ</t>
    </rPh>
    <rPh sb="179" eb="180">
      <t>ゴウ</t>
    </rPh>
    <rPh sb="180" eb="182">
      <t>サイガイ</t>
    </rPh>
    <rPh sb="182" eb="184">
      <t>フッキュウ</t>
    </rPh>
    <rPh sb="188" eb="190">
      <t>シンキ</t>
    </rPh>
    <rPh sb="190" eb="192">
      <t>カリイレ</t>
    </rPh>
    <rPh sb="193" eb="195">
      <t>ヨテイ</t>
    </rPh>
    <rPh sb="201" eb="203">
      <t>ジョウショウ</t>
    </rPh>
    <rPh sb="208" eb="209">
      <t>カンガ</t>
    </rPh>
    <rPh sb="226" eb="229">
      <t>ゼンネンド</t>
    </rPh>
    <rPh sb="229" eb="230">
      <t>オコナ</t>
    </rPh>
    <rPh sb="272" eb="274">
      <t>シセツ</t>
    </rPh>
    <rPh sb="274" eb="276">
      <t>リヨウ</t>
    </rPh>
    <rPh sb="276" eb="277">
      <t>リツ</t>
    </rPh>
    <rPh sb="284" eb="285">
      <t>ダイ</t>
    </rPh>
    <rPh sb="286" eb="288">
      <t>スイイ</t>
    </rPh>
    <rPh sb="293" eb="295">
      <t>シセツ</t>
    </rPh>
    <rPh sb="296" eb="298">
      <t>ショリ</t>
    </rPh>
    <rPh sb="298" eb="300">
      <t>ノウリョク</t>
    </rPh>
    <rPh sb="301" eb="303">
      <t>ヨユウ</t>
    </rPh>
    <rPh sb="309" eb="310">
      <t>ウカガ</t>
    </rPh>
    <rPh sb="316" eb="318">
      <t>キンリン</t>
    </rPh>
    <rPh sb="318" eb="320">
      <t>シセツ</t>
    </rPh>
    <rPh sb="322" eb="325">
      <t>トウハイゴウ</t>
    </rPh>
    <rPh sb="326" eb="328">
      <t>ケントウ</t>
    </rPh>
    <rPh sb="330" eb="333">
      <t>リヨウリツ</t>
    </rPh>
    <rPh sb="334" eb="336">
      <t>ジョウショウ</t>
    </rPh>
    <rPh sb="337" eb="338">
      <t>ハカ</t>
    </rPh>
    <rPh sb="339" eb="341">
      <t>ヒツヨウ</t>
    </rPh>
    <rPh sb="347" eb="350">
      <t>スイセンカ</t>
    </rPh>
    <rPh sb="350" eb="351">
      <t>リツ</t>
    </rPh>
    <rPh sb="357" eb="359">
      <t>ジュウタク</t>
    </rPh>
    <rPh sb="359" eb="361">
      <t>シンチク</t>
    </rPh>
    <rPh sb="362" eb="364">
      <t>カイチク</t>
    </rPh>
    <rPh sb="365" eb="366">
      <t>トモナ</t>
    </rPh>
    <rPh sb="367" eb="369">
      <t>ネンネン</t>
    </rPh>
    <rPh sb="369" eb="371">
      <t>ジョウショウ</t>
    </rPh>
    <phoneticPr fontId="4"/>
  </si>
  <si>
    <t>経常収支比率が100％未満であることや累積欠損比率の高さ、流動比率の低さから、事業単体では経費をまかなえていない状況であることが分かる。
また、令和元年台風第19号により、水管橋が流失する被害を受けており、今後は多額の災害復旧費用がかかる見込みである。
施設の老朽化対策をしつつ、統廃合や規模の見直し等を行い、費用を削減していくことが必要である。</t>
    <rPh sb="0" eb="4">
      <t>ケイジョウシュウシ</t>
    </rPh>
    <rPh sb="4" eb="6">
      <t>ヒリツ</t>
    </rPh>
    <rPh sb="11" eb="13">
      <t>ミマン</t>
    </rPh>
    <rPh sb="19" eb="21">
      <t>ルイセキ</t>
    </rPh>
    <rPh sb="21" eb="23">
      <t>ケッソン</t>
    </rPh>
    <rPh sb="23" eb="25">
      <t>ヒリツ</t>
    </rPh>
    <rPh sb="26" eb="27">
      <t>タカ</t>
    </rPh>
    <rPh sb="29" eb="31">
      <t>リュウドウ</t>
    </rPh>
    <rPh sb="31" eb="33">
      <t>ヒリツ</t>
    </rPh>
    <rPh sb="34" eb="35">
      <t>ヒク</t>
    </rPh>
    <rPh sb="39" eb="41">
      <t>ジギョウ</t>
    </rPh>
    <rPh sb="41" eb="43">
      <t>タンタイ</t>
    </rPh>
    <rPh sb="45" eb="47">
      <t>ケイヒ</t>
    </rPh>
    <rPh sb="56" eb="58">
      <t>ジョウキョウ</t>
    </rPh>
    <rPh sb="64" eb="65">
      <t>ワ</t>
    </rPh>
    <rPh sb="72" eb="78">
      <t>レイワガンネンタイフウ</t>
    </rPh>
    <rPh sb="78" eb="79">
      <t>ダイ</t>
    </rPh>
    <rPh sb="81" eb="82">
      <t>ゴウ</t>
    </rPh>
    <rPh sb="86" eb="89">
      <t>スイカンキョウ</t>
    </rPh>
    <rPh sb="90" eb="92">
      <t>リュウシツ</t>
    </rPh>
    <rPh sb="94" eb="96">
      <t>ヒガイ</t>
    </rPh>
    <rPh sb="97" eb="98">
      <t>ウ</t>
    </rPh>
    <rPh sb="103" eb="105">
      <t>コンゴ</t>
    </rPh>
    <rPh sb="106" eb="108">
      <t>タガク</t>
    </rPh>
    <rPh sb="109" eb="111">
      <t>サイガイ</t>
    </rPh>
    <rPh sb="111" eb="113">
      <t>フッキュウ</t>
    </rPh>
    <rPh sb="113" eb="115">
      <t>ヒヨウ</t>
    </rPh>
    <rPh sb="119" eb="121">
      <t>ミコ</t>
    </rPh>
    <rPh sb="127" eb="129">
      <t>シセツ</t>
    </rPh>
    <rPh sb="130" eb="133">
      <t>ロウキュウカ</t>
    </rPh>
    <rPh sb="133" eb="135">
      <t>タイサク</t>
    </rPh>
    <rPh sb="140" eb="143">
      <t>トウハイゴウ</t>
    </rPh>
    <rPh sb="144" eb="146">
      <t>キボ</t>
    </rPh>
    <rPh sb="147" eb="149">
      <t>ミナオ</t>
    </rPh>
    <rPh sb="150" eb="151">
      <t>トウ</t>
    </rPh>
    <rPh sb="152" eb="153">
      <t>オコナ</t>
    </rPh>
    <rPh sb="155" eb="157">
      <t>ヒヨウ</t>
    </rPh>
    <rPh sb="158" eb="160">
      <t>サクゲン</t>
    </rPh>
    <rPh sb="167" eb="16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</si>
</sst>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A0-4B98-912F-7B973436A7A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63A0-4B98-912F-7B973436A7A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41.99</c:v>
                </c:pt>
                <c:pt idx="1">
                  <c:v>42.23</c:v>
                </c:pt>
                <c:pt idx="2">
                  <c:v>42.37</c:v>
                </c:pt>
                <c:pt idx="3">
                  <c:v>41.95</c:v>
                </c:pt>
                <c:pt idx="4">
                  <c:v>41.35</c:v>
                </c:pt>
              </c:numCache>
            </c:numRef>
          </c:val>
          <c:extLst>
            <c:ext xmlns:c16="http://schemas.microsoft.com/office/drawing/2014/chart" uri="{C3380CC4-5D6E-409C-BE32-E72D297353CC}">
              <c16:uniqueId val="{00000000-1946-4D61-8850-9CB1119CC3F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1946-4D61-8850-9CB1119CC3F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80.239999999999995</c:v>
                </c:pt>
                <c:pt idx="1">
                  <c:v>81.31</c:v>
                </c:pt>
                <c:pt idx="2">
                  <c:v>82.12</c:v>
                </c:pt>
                <c:pt idx="3">
                  <c:v>83.26</c:v>
                </c:pt>
                <c:pt idx="4">
                  <c:v>83.35</c:v>
                </c:pt>
              </c:numCache>
            </c:numRef>
          </c:val>
          <c:extLst>
            <c:ext xmlns:c16="http://schemas.microsoft.com/office/drawing/2014/chart" uri="{C3380CC4-5D6E-409C-BE32-E72D297353CC}">
              <c16:uniqueId val="{00000000-1400-4053-AA88-2283DA3A9C7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1400-4053-AA88-2283DA3A9C7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106.95</c:v>
                </c:pt>
                <c:pt idx="1">
                  <c:v>97.6</c:v>
                </c:pt>
                <c:pt idx="2">
                  <c:v>98.59</c:v>
                </c:pt>
                <c:pt idx="3">
                  <c:v>88.08</c:v>
                </c:pt>
                <c:pt idx="4">
                  <c:v>90.32</c:v>
                </c:pt>
              </c:numCache>
            </c:numRef>
          </c:val>
          <c:extLst>
            <c:ext xmlns:c16="http://schemas.microsoft.com/office/drawing/2014/chart" uri="{C3380CC4-5D6E-409C-BE32-E72D297353CC}">
              <c16:uniqueId val="{00000000-10E3-4F42-AC9A-BC8BAEBF14E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10E3-4F42-AC9A-BC8BAEBF14E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37.33</c:v>
                </c:pt>
                <c:pt idx="1">
                  <c:v>39.51</c:v>
                </c:pt>
                <c:pt idx="2">
                  <c:v>41.71</c:v>
                </c:pt>
                <c:pt idx="3">
                  <c:v>43.86</c:v>
                </c:pt>
                <c:pt idx="4">
                  <c:v>45.19</c:v>
                </c:pt>
              </c:numCache>
            </c:numRef>
          </c:val>
          <c:extLst>
            <c:ext xmlns:c16="http://schemas.microsoft.com/office/drawing/2014/chart" uri="{C3380CC4-5D6E-409C-BE32-E72D297353CC}">
              <c16:uniqueId val="{00000000-78F6-466A-840F-AF3B402180E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78F6-466A-840F-AF3B402180E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7A-43D1-9B7F-0D00631E9DF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B97A-43D1-9B7F-0D00631E9DF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quot;-&quot;">
                  <c:v>24.38</c:v>
                </c:pt>
              </c:numCache>
            </c:numRef>
          </c:val>
          <c:extLst>
            <c:ext xmlns:c16="http://schemas.microsoft.com/office/drawing/2014/chart" uri="{C3380CC4-5D6E-409C-BE32-E72D297353CC}">
              <c16:uniqueId val="{00000000-D635-43E1-A576-3C782641162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D635-43E1-A576-3C782641162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23.17</c:v>
                </c:pt>
                <c:pt idx="1">
                  <c:v>13.45</c:v>
                </c:pt>
                <c:pt idx="2">
                  <c:v>7.43</c:v>
                </c:pt>
                <c:pt idx="3">
                  <c:v>14.73</c:v>
                </c:pt>
                <c:pt idx="4">
                  <c:v>0.04</c:v>
                </c:pt>
              </c:numCache>
            </c:numRef>
          </c:val>
          <c:extLst>
            <c:ext xmlns:c16="http://schemas.microsoft.com/office/drawing/2014/chart" uri="{C3380CC4-5D6E-409C-BE32-E72D297353CC}">
              <c16:uniqueId val="{00000000-602E-4562-AA8A-E0EED83D65F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602E-4562-AA8A-E0EED83D65F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1064.6400000000001</c:v>
                </c:pt>
                <c:pt idx="1">
                  <c:v>1394.29</c:v>
                </c:pt>
                <c:pt idx="2">
                  <c:v>1283.97</c:v>
                </c:pt>
                <c:pt idx="3">
                  <c:v>1222.82</c:v>
                </c:pt>
                <c:pt idx="4">
                  <c:v>1244.05</c:v>
                </c:pt>
              </c:numCache>
            </c:numRef>
          </c:val>
          <c:extLst>
            <c:ext xmlns:c16="http://schemas.microsoft.com/office/drawing/2014/chart" uri="{C3380CC4-5D6E-409C-BE32-E72D297353CC}">
              <c16:uniqueId val="{00000000-97BD-4E28-B2FA-D10F185E4D3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97BD-4E28-B2FA-D10F185E4D3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132.9</c:v>
                </c:pt>
                <c:pt idx="1">
                  <c:v>94.14</c:v>
                </c:pt>
                <c:pt idx="2">
                  <c:v>75.61</c:v>
                </c:pt>
                <c:pt idx="3">
                  <c:v>100</c:v>
                </c:pt>
                <c:pt idx="4">
                  <c:v>100</c:v>
                </c:pt>
              </c:numCache>
            </c:numRef>
          </c:val>
          <c:extLst>
            <c:ext xmlns:c16="http://schemas.microsoft.com/office/drawing/2014/chart" uri="{C3380CC4-5D6E-409C-BE32-E72D297353CC}">
              <c16:uniqueId val="{00000000-4A8B-403A-A356-7EB9C0C6D99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4A8B-403A-A356-7EB9C0C6D99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170.41</c:v>
                </c:pt>
                <c:pt idx="1">
                  <c:v>240.94</c:v>
                </c:pt>
                <c:pt idx="2">
                  <c:v>299.69</c:v>
                </c:pt>
                <c:pt idx="3">
                  <c:v>225.89</c:v>
                </c:pt>
                <c:pt idx="4">
                  <c:v>228.02</c:v>
                </c:pt>
              </c:numCache>
            </c:numRef>
          </c:val>
          <c:extLst>
            <c:ext xmlns:c16="http://schemas.microsoft.com/office/drawing/2014/chart" uri="{C3380CC4-5D6E-409C-BE32-E72D297353CC}">
              <c16:uniqueId val="{00000000-4C6A-405E-9A2F-915D36DFBD2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4C6A-405E-9A2F-915D36DFBD2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佐久市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99219</v>
      </c>
      <c r="AM8" s="50"/>
      <c r="AN8" s="50"/>
      <c r="AO8" s="50"/>
      <c r="AP8" s="50"/>
      <c r="AQ8" s="50"/>
      <c r="AR8" s="50"/>
      <c r="AS8" s="50"/>
      <c r="AT8" s="45">
        <f>データ!T6</f>
        <v>423.51</v>
      </c>
      <c r="AU8" s="45"/>
      <c r="AV8" s="45"/>
      <c r="AW8" s="45"/>
      <c r="AX8" s="45"/>
      <c r="AY8" s="45"/>
      <c r="AZ8" s="45"/>
      <c r="BA8" s="45"/>
      <c r="BB8" s="45">
        <f>データ!U6</f>
        <v>234.28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65.7</v>
      </c>
      <c r="J10" s="45"/>
      <c r="K10" s="45"/>
      <c r="L10" s="45"/>
      <c r="M10" s="45"/>
      <c r="N10" s="45"/>
      <c r="O10" s="45"/>
      <c r="P10" s="45">
        <f>データ!P6</f>
        <v>11.52</v>
      </c>
      <c r="Q10" s="45"/>
      <c r="R10" s="45"/>
      <c r="S10" s="45"/>
      <c r="T10" s="45"/>
      <c r="U10" s="45"/>
      <c r="V10" s="45"/>
      <c r="W10" s="45">
        <f>データ!Q6</f>
        <v>99.33</v>
      </c>
      <c r="X10" s="45"/>
      <c r="Y10" s="45"/>
      <c r="Z10" s="45"/>
      <c r="AA10" s="45"/>
      <c r="AB10" s="45"/>
      <c r="AC10" s="45"/>
      <c r="AD10" s="50">
        <f>データ!R6</f>
        <v>4428</v>
      </c>
      <c r="AE10" s="50"/>
      <c r="AF10" s="50"/>
      <c r="AG10" s="50"/>
      <c r="AH10" s="50"/>
      <c r="AI10" s="50"/>
      <c r="AJ10" s="50"/>
      <c r="AK10" s="2"/>
      <c r="AL10" s="50">
        <f>データ!V6</f>
        <v>11393</v>
      </c>
      <c r="AM10" s="50"/>
      <c r="AN10" s="50"/>
      <c r="AO10" s="50"/>
      <c r="AP10" s="50"/>
      <c r="AQ10" s="50"/>
      <c r="AR10" s="50"/>
      <c r="AS10" s="50"/>
      <c r="AT10" s="45">
        <f>データ!W6</f>
        <v>3.87</v>
      </c>
      <c r="AU10" s="45"/>
      <c r="AV10" s="45"/>
      <c r="AW10" s="45"/>
      <c r="AX10" s="45"/>
      <c r="AY10" s="45"/>
      <c r="AZ10" s="45"/>
      <c r="BA10" s="45"/>
      <c r="BB10" s="45">
        <f>データ!X6</f>
        <v>2943.93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hyEuCr/Qo3PUcX0CTvqBMbhoypkoj98WrqBnEKvbE3OTUag4CNCmsCGFm57HhPcsD7AL11IrOpw9D+zxJQ8tXg==" saltValue="YZ04R0HFs89ZIvP0mWNNZ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45:BZ46"/>
    <mergeCell ref="BL16:BZ44"/>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202177</v>
      </c>
      <c r="D6" s="33">
        <f t="shared" si="3"/>
        <v>46</v>
      </c>
      <c r="E6" s="33">
        <f t="shared" si="3"/>
        <v>17</v>
      </c>
      <c r="F6" s="33">
        <f t="shared" si="3"/>
        <v>4</v>
      </c>
      <c r="G6" s="33">
        <f t="shared" si="3"/>
        <v>0</v>
      </c>
      <c r="H6" s="33" t="str">
        <f t="shared" si="3"/>
        <v>長野県　佐久市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65.7</v>
      </c>
      <c r="P6" s="34">
        <f t="shared" si="3"/>
        <v>11.52</v>
      </c>
      <c r="Q6" s="34">
        <f t="shared" si="3"/>
        <v>99.33</v>
      </c>
      <c r="R6" s="34">
        <f t="shared" si="3"/>
        <v>4428</v>
      </c>
      <c r="S6" s="34">
        <f t="shared" si="3"/>
        <v>99219</v>
      </c>
      <c r="T6" s="34">
        <f t="shared" si="3"/>
        <v>423.51</v>
      </c>
      <c r="U6" s="34">
        <f t="shared" si="3"/>
        <v>234.28</v>
      </c>
      <c r="V6" s="34">
        <f t="shared" si="3"/>
        <v>11393</v>
      </c>
      <c r="W6" s="34">
        <f t="shared" si="3"/>
        <v>3.87</v>
      </c>
      <c r="X6" s="34">
        <f t="shared" si="3"/>
        <v>2943.93</v>
      </c>
      <c r="Y6" s="35">
        <f>IF(Y7="",NA(),Y7)</f>
        <v>106.95</v>
      </c>
      <c r="Z6" s="35">
        <f t="shared" ref="Z6:AH6" si="4">IF(Z7="",NA(),Z7)</f>
        <v>97.6</v>
      </c>
      <c r="AA6" s="35">
        <f t="shared" si="4"/>
        <v>98.59</v>
      </c>
      <c r="AB6" s="35">
        <f t="shared" si="4"/>
        <v>88.08</v>
      </c>
      <c r="AC6" s="35">
        <f t="shared" si="4"/>
        <v>90.32</v>
      </c>
      <c r="AD6" s="35">
        <f t="shared" si="4"/>
        <v>101.24</v>
      </c>
      <c r="AE6" s="35">
        <f t="shared" si="4"/>
        <v>100.94</v>
      </c>
      <c r="AF6" s="35">
        <f t="shared" si="4"/>
        <v>100.85</v>
      </c>
      <c r="AG6" s="35">
        <f t="shared" si="4"/>
        <v>102.13</v>
      </c>
      <c r="AH6" s="35">
        <f t="shared" si="4"/>
        <v>101.72</v>
      </c>
      <c r="AI6" s="34" t="str">
        <f>IF(AI7="","",IF(AI7="-","【-】","【"&amp;SUBSTITUTE(TEXT(AI7,"#,##0.00"),"-","△")&amp;"】"))</f>
        <v>【101.92】</v>
      </c>
      <c r="AJ6" s="34">
        <f>IF(AJ7="",NA(),AJ7)</f>
        <v>0</v>
      </c>
      <c r="AK6" s="34">
        <f t="shared" ref="AK6:AS6" si="5">IF(AK7="",NA(),AK7)</f>
        <v>0</v>
      </c>
      <c r="AL6" s="34">
        <f t="shared" si="5"/>
        <v>0</v>
      </c>
      <c r="AM6" s="34">
        <f t="shared" si="5"/>
        <v>0</v>
      </c>
      <c r="AN6" s="35">
        <f t="shared" si="5"/>
        <v>24.38</v>
      </c>
      <c r="AO6" s="35">
        <f t="shared" si="5"/>
        <v>184.13</v>
      </c>
      <c r="AP6" s="35">
        <f t="shared" si="5"/>
        <v>101.85</v>
      </c>
      <c r="AQ6" s="35">
        <f t="shared" si="5"/>
        <v>110.77</v>
      </c>
      <c r="AR6" s="35">
        <f t="shared" si="5"/>
        <v>109.51</v>
      </c>
      <c r="AS6" s="35">
        <f t="shared" si="5"/>
        <v>112.88</v>
      </c>
      <c r="AT6" s="34" t="str">
        <f>IF(AT7="","",IF(AT7="-","【-】","【"&amp;SUBSTITUTE(TEXT(AT7,"#,##0.00"),"-","△")&amp;"】"))</f>
        <v>【88.06】</v>
      </c>
      <c r="AU6" s="35">
        <f>IF(AU7="",NA(),AU7)</f>
        <v>23.17</v>
      </c>
      <c r="AV6" s="35">
        <f t="shared" ref="AV6:BD6" si="6">IF(AV7="",NA(),AV7)</f>
        <v>13.45</v>
      </c>
      <c r="AW6" s="35">
        <f t="shared" si="6"/>
        <v>7.43</v>
      </c>
      <c r="AX6" s="35">
        <f t="shared" si="6"/>
        <v>14.73</v>
      </c>
      <c r="AY6" s="35">
        <f t="shared" si="6"/>
        <v>0.04</v>
      </c>
      <c r="AZ6" s="35">
        <f t="shared" si="6"/>
        <v>63.22</v>
      </c>
      <c r="BA6" s="35">
        <f t="shared" si="6"/>
        <v>49.07</v>
      </c>
      <c r="BB6" s="35">
        <f t="shared" si="6"/>
        <v>46.78</v>
      </c>
      <c r="BC6" s="35">
        <f t="shared" si="6"/>
        <v>47.44</v>
      </c>
      <c r="BD6" s="35">
        <f t="shared" si="6"/>
        <v>49.18</v>
      </c>
      <c r="BE6" s="34" t="str">
        <f>IF(BE7="","",IF(BE7="-","【-】","【"&amp;SUBSTITUTE(TEXT(BE7,"#,##0.00"),"-","△")&amp;"】"))</f>
        <v>【54.23】</v>
      </c>
      <c r="BF6" s="35">
        <f>IF(BF7="",NA(),BF7)</f>
        <v>1064.6400000000001</v>
      </c>
      <c r="BG6" s="35">
        <f t="shared" ref="BG6:BO6" si="7">IF(BG7="",NA(),BG7)</f>
        <v>1394.29</v>
      </c>
      <c r="BH6" s="35">
        <f t="shared" si="7"/>
        <v>1283.97</v>
      </c>
      <c r="BI6" s="35">
        <f t="shared" si="7"/>
        <v>1222.82</v>
      </c>
      <c r="BJ6" s="35">
        <f t="shared" si="7"/>
        <v>1244.05</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132.9</v>
      </c>
      <c r="BR6" s="35">
        <f t="shared" ref="BR6:BZ6" si="8">IF(BR7="",NA(),BR7)</f>
        <v>94.14</v>
      </c>
      <c r="BS6" s="35">
        <f t="shared" si="8"/>
        <v>75.61</v>
      </c>
      <c r="BT6" s="35">
        <f t="shared" si="8"/>
        <v>100</v>
      </c>
      <c r="BU6" s="35">
        <f t="shared" si="8"/>
        <v>100</v>
      </c>
      <c r="BV6" s="35">
        <f t="shared" si="8"/>
        <v>66.56</v>
      </c>
      <c r="BW6" s="35">
        <f t="shared" si="8"/>
        <v>66.22</v>
      </c>
      <c r="BX6" s="35">
        <f t="shared" si="8"/>
        <v>69.87</v>
      </c>
      <c r="BY6" s="35">
        <f t="shared" si="8"/>
        <v>74.3</v>
      </c>
      <c r="BZ6" s="35">
        <f t="shared" si="8"/>
        <v>72.260000000000005</v>
      </c>
      <c r="CA6" s="34" t="str">
        <f>IF(CA7="","",IF(CA7="-","【-】","【"&amp;SUBSTITUTE(TEXT(CA7,"#,##0.00"),"-","△")&amp;"】"))</f>
        <v>【74.48】</v>
      </c>
      <c r="CB6" s="35">
        <f>IF(CB7="",NA(),CB7)</f>
        <v>170.41</v>
      </c>
      <c r="CC6" s="35">
        <f t="shared" ref="CC6:CK6" si="9">IF(CC7="",NA(),CC7)</f>
        <v>240.94</v>
      </c>
      <c r="CD6" s="35">
        <f t="shared" si="9"/>
        <v>299.69</v>
      </c>
      <c r="CE6" s="35">
        <f t="shared" si="9"/>
        <v>225.89</v>
      </c>
      <c r="CF6" s="35">
        <f t="shared" si="9"/>
        <v>228.02</v>
      </c>
      <c r="CG6" s="35">
        <f t="shared" si="9"/>
        <v>244.29</v>
      </c>
      <c r="CH6" s="35">
        <f t="shared" si="9"/>
        <v>246.72</v>
      </c>
      <c r="CI6" s="35">
        <f t="shared" si="9"/>
        <v>234.96</v>
      </c>
      <c r="CJ6" s="35">
        <f t="shared" si="9"/>
        <v>221.81</v>
      </c>
      <c r="CK6" s="35">
        <f t="shared" si="9"/>
        <v>230.02</v>
      </c>
      <c r="CL6" s="34" t="str">
        <f>IF(CL7="","",IF(CL7="-","【-】","【"&amp;SUBSTITUTE(TEXT(CL7,"#,##0.00"),"-","△")&amp;"】"))</f>
        <v>【219.46】</v>
      </c>
      <c r="CM6" s="35">
        <f>IF(CM7="",NA(),CM7)</f>
        <v>41.99</v>
      </c>
      <c r="CN6" s="35">
        <f t="shared" ref="CN6:CV6" si="10">IF(CN7="",NA(),CN7)</f>
        <v>42.23</v>
      </c>
      <c r="CO6" s="35">
        <f t="shared" si="10"/>
        <v>42.37</v>
      </c>
      <c r="CP6" s="35">
        <f t="shared" si="10"/>
        <v>41.95</v>
      </c>
      <c r="CQ6" s="35">
        <f t="shared" si="10"/>
        <v>41.35</v>
      </c>
      <c r="CR6" s="35">
        <f t="shared" si="10"/>
        <v>43.58</v>
      </c>
      <c r="CS6" s="35">
        <f t="shared" si="10"/>
        <v>41.35</v>
      </c>
      <c r="CT6" s="35">
        <f t="shared" si="10"/>
        <v>42.9</v>
      </c>
      <c r="CU6" s="35">
        <f t="shared" si="10"/>
        <v>43.36</v>
      </c>
      <c r="CV6" s="35">
        <f t="shared" si="10"/>
        <v>42.56</v>
      </c>
      <c r="CW6" s="34" t="str">
        <f>IF(CW7="","",IF(CW7="-","【-】","【"&amp;SUBSTITUTE(TEXT(CW7,"#,##0.00"),"-","△")&amp;"】"))</f>
        <v>【42.82】</v>
      </c>
      <c r="CX6" s="35">
        <f>IF(CX7="",NA(),CX7)</f>
        <v>80.239999999999995</v>
      </c>
      <c r="CY6" s="35">
        <f t="shared" ref="CY6:DG6" si="11">IF(CY7="",NA(),CY7)</f>
        <v>81.31</v>
      </c>
      <c r="CZ6" s="35">
        <f t="shared" si="11"/>
        <v>82.12</v>
      </c>
      <c r="DA6" s="35">
        <f t="shared" si="11"/>
        <v>83.26</v>
      </c>
      <c r="DB6" s="35">
        <f t="shared" si="11"/>
        <v>83.35</v>
      </c>
      <c r="DC6" s="35">
        <f t="shared" si="11"/>
        <v>82.35</v>
      </c>
      <c r="DD6" s="35">
        <f t="shared" si="11"/>
        <v>82.9</v>
      </c>
      <c r="DE6" s="35">
        <f t="shared" si="11"/>
        <v>83.5</v>
      </c>
      <c r="DF6" s="35">
        <f t="shared" si="11"/>
        <v>83.06</v>
      </c>
      <c r="DG6" s="35">
        <f t="shared" si="11"/>
        <v>83.32</v>
      </c>
      <c r="DH6" s="34" t="str">
        <f>IF(DH7="","",IF(DH7="-","【-】","【"&amp;SUBSTITUTE(TEXT(DH7,"#,##0.00"),"-","△")&amp;"】"))</f>
        <v>【83.36】</v>
      </c>
      <c r="DI6" s="35">
        <f>IF(DI7="",NA(),DI7)</f>
        <v>37.33</v>
      </c>
      <c r="DJ6" s="35">
        <f t="shared" ref="DJ6:DR6" si="12">IF(DJ7="",NA(),DJ7)</f>
        <v>39.51</v>
      </c>
      <c r="DK6" s="35">
        <f t="shared" si="12"/>
        <v>41.71</v>
      </c>
      <c r="DL6" s="35">
        <f t="shared" si="12"/>
        <v>43.86</v>
      </c>
      <c r="DM6" s="35">
        <f t="shared" si="12"/>
        <v>45.19</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202177</v>
      </c>
      <c r="D7" s="37">
        <v>46</v>
      </c>
      <c r="E7" s="37">
        <v>17</v>
      </c>
      <c r="F7" s="37">
        <v>4</v>
      </c>
      <c r="G7" s="37">
        <v>0</v>
      </c>
      <c r="H7" s="37" t="s">
        <v>96</v>
      </c>
      <c r="I7" s="37" t="s">
        <v>97</v>
      </c>
      <c r="J7" s="37" t="s">
        <v>98</v>
      </c>
      <c r="K7" s="37" t="s">
        <v>99</v>
      </c>
      <c r="L7" s="37" t="s">
        <v>100</v>
      </c>
      <c r="M7" s="37" t="s">
        <v>101</v>
      </c>
      <c r="N7" s="38" t="s">
        <v>102</v>
      </c>
      <c r="O7" s="38">
        <v>65.7</v>
      </c>
      <c r="P7" s="38">
        <v>11.52</v>
      </c>
      <c r="Q7" s="38">
        <v>99.33</v>
      </c>
      <c r="R7" s="38">
        <v>4428</v>
      </c>
      <c r="S7" s="38">
        <v>99219</v>
      </c>
      <c r="T7" s="38">
        <v>423.51</v>
      </c>
      <c r="U7" s="38">
        <v>234.28</v>
      </c>
      <c r="V7" s="38">
        <v>11393</v>
      </c>
      <c r="W7" s="38">
        <v>3.87</v>
      </c>
      <c r="X7" s="38">
        <v>2943.93</v>
      </c>
      <c r="Y7" s="38">
        <v>106.95</v>
      </c>
      <c r="Z7" s="38">
        <v>97.6</v>
      </c>
      <c r="AA7" s="38">
        <v>98.59</v>
      </c>
      <c r="AB7" s="38">
        <v>88.08</v>
      </c>
      <c r="AC7" s="38">
        <v>90.32</v>
      </c>
      <c r="AD7" s="38">
        <v>101.24</v>
      </c>
      <c r="AE7" s="38">
        <v>100.94</v>
      </c>
      <c r="AF7" s="38">
        <v>100.85</v>
      </c>
      <c r="AG7" s="38">
        <v>102.13</v>
      </c>
      <c r="AH7" s="38">
        <v>101.72</v>
      </c>
      <c r="AI7" s="38">
        <v>101.92</v>
      </c>
      <c r="AJ7" s="38">
        <v>0</v>
      </c>
      <c r="AK7" s="38">
        <v>0</v>
      </c>
      <c r="AL7" s="38">
        <v>0</v>
      </c>
      <c r="AM7" s="38">
        <v>0</v>
      </c>
      <c r="AN7" s="38">
        <v>24.38</v>
      </c>
      <c r="AO7" s="38">
        <v>184.13</v>
      </c>
      <c r="AP7" s="38">
        <v>101.85</v>
      </c>
      <c r="AQ7" s="38">
        <v>110.77</v>
      </c>
      <c r="AR7" s="38">
        <v>109.51</v>
      </c>
      <c r="AS7" s="38">
        <v>112.88</v>
      </c>
      <c r="AT7" s="38">
        <v>88.06</v>
      </c>
      <c r="AU7" s="38">
        <v>23.17</v>
      </c>
      <c r="AV7" s="38">
        <v>13.45</v>
      </c>
      <c r="AW7" s="38">
        <v>7.43</v>
      </c>
      <c r="AX7" s="38">
        <v>14.73</v>
      </c>
      <c r="AY7" s="38">
        <v>0.04</v>
      </c>
      <c r="AZ7" s="38">
        <v>63.22</v>
      </c>
      <c r="BA7" s="38">
        <v>49.07</v>
      </c>
      <c r="BB7" s="38">
        <v>46.78</v>
      </c>
      <c r="BC7" s="38">
        <v>47.44</v>
      </c>
      <c r="BD7" s="38">
        <v>49.18</v>
      </c>
      <c r="BE7" s="38">
        <v>54.23</v>
      </c>
      <c r="BF7" s="38">
        <v>1064.6400000000001</v>
      </c>
      <c r="BG7" s="38">
        <v>1394.29</v>
      </c>
      <c r="BH7" s="38">
        <v>1283.97</v>
      </c>
      <c r="BI7" s="38">
        <v>1222.82</v>
      </c>
      <c r="BJ7" s="38">
        <v>1244.05</v>
      </c>
      <c r="BK7" s="38">
        <v>1436</v>
      </c>
      <c r="BL7" s="38">
        <v>1434.89</v>
      </c>
      <c r="BM7" s="38">
        <v>1298.9100000000001</v>
      </c>
      <c r="BN7" s="38">
        <v>1243.71</v>
      </c>
      <c r="BO7" s="38">
        <v>1194.1500000000001</v>
      </c>
      <c r="BP7" s="38">
        <v>1209.4000000000001</v>
      </c>
      <c r="BQ7" s="38">
        <v>132.9</v>
      </c>
      <c r="BR7" s="38">
        <v>94.14</v>
      </c>
      <c r="BS7" s="38">
        <v>75.61</v>
      </c>
      <c r="BT7" s="38">
        <v>100</v>
      </c>
      <c r="BU7" s="38">
        <v>100</v>
      </c>
      <c r="BV7" s="38">
        <v>66.56</v>
      </c>
      <c r="BW7" s="38">
        <v>66.22</v>
      </c>
      <c r="BX7" s="38">
        <v>69.87</v>
      </c>
      <c r="BY7" s="38">
        <v>74.3</v>
      </c>
      <c r="BZ7" s="38">
        <v>72.260000000000005</v>
      </c>
      <c r="CA7" s="38">
        <v>74.48</v>
      </c>
      <c r="CB7" s="38">
        <v>170.41</v>
      </c>
      <c r="CC7" s="38">
        <v>240.94</v>
      </c>
      <c r="CD7" s="38">
        <v>299.69</v>
      </c>
      <c r="CE7" s="38">
        <v>225.89</v>
      </c>
      <c r="CF7" s="38">
        <v>228.02</v>
      </c>
      <c r="CG7" s="38">
        <v>244.29</v>
      </c>
      <c r="CH7" s="38">
        <v>246.72</v>
      </c>
      <c r="CI7" s="38">
        <v>234.96</v>
      </c>
      <c r="CJ7" s="38">
        <v>221.81</v>
      </c>
      <c r="CK7" s="38">
        <v>230.02</v>
      </c>
      <c r="CL7" s="38">
        <v>219.46</v>
      </c>
      <c r="CM7" s="38">
        <v>41.99</v>
      </c>
      <c r="CN7" s="38">
        <v>42.23</v>
      </c>
      <c r="CO7" s="38">
        <v>42.37</v>
      </c>
      <c r="CP7" s="38">
        <v>41.95</v>
      </c>
      <c r="CQ7" s="38">
        <v>41.35</v>
      </c>
      <c r="CR7" s="38">
        <v>43.58</v>
      </c>
      <c r="CS7" s="38">
        <v>41.35</v>
      </c>
      <c r="CT7" s="38">
        <v>42.9</v>
      </c>
      <c r="CU7" s="38">
        <v>43.36</v>
      </c>
      <c r="CV7" s="38">
        <v>42.56</v>
      </c>
      <c r="CW7" s="38">
        <v>42.82</v>
      </c>
      <c r="CX7" s="38">
        <v>80.239999999999995</v>
      </c>
      <c r="CY7" s="38">
        <v>81.31</v>
      </c>
      <c r="CZ7" s="38">
        <v>82.12</v>
      </c>
      <c r="DA7" s="38">
        <v>83.26</v>
      </c>
      <c r="DB7" s="38">
        <v>83.35</v>
      </c>
      <c r="DC7" s="38">
        <v>82.35</v>
      </c>
      <c r="DD7" s="38">
        <v>82.9</v>
      </c>
      <c r="DE7" s="38">
        <v>83.5</v>
      </c>
      <c r="DF7" s="38">
        <v>83.06</v>
      </c>
      <c r="DG7" s="38">
        <v>83.32</v>
      </c>
      <c r="DH7" s="38">
        <v>83.36</v>
      </c>
      <c r="DI7" s="38">
        <v>37.33</v>
      </c>
      <c r="DJ7" s="38">
        <v>39.51</v>
      </c>
      <c r="DK7" s="38">
        <v>41.71</v>
      </c>
      <c r="DL7" s="38">
        <v>43.86</v>
      </c>
      <c r="DM7" s="38">
        <v>45.19</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2020-01-27T07:41:43Z</cp:lastPrinted>
  <dcterms:created xsi:type="dcterms:W3CDTF">2019-12-05T04:49:57Z</dcterms:created>
  <dcterms:modified xsi:type="dcterms:W3CDTF">2020-02-20T02:18:32Z</dcterms:modified>
  <cp:category/>
</cp:coreProperties>
</file>