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2151 塩尻市\"/>
    </mc:Choice>
  </mc:AlternateContent>
  <workbookProtection workbookAlgorithmName="SHA-512" workbookHashValue="XAV0qKk3xl1gO0QOtW1g2pl2w4Nl/wXCrv2E2yeXS4jSCs3LD66RSaT+YGCHrzjZdeWhOsETDiGZWVRMbnUGRQ==" workbookSaltValue="96YOawtMb88ylNANLZnIF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<sst xmlns="http://schemas.openxmlformats.org/spreadsheetml/2006/main" count="220" uniqueCount="108">
  <si>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</si>
  <si>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</si>
  <si>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</si>
  <si>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</si>
  <si>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</si>
  <si>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</si>
  <si>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</si>
  <si>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</si>
  <si>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</si>
  <si>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</si>
  <si>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</si>
  <si>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</si>
  <si>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</si>
  <si>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</si>
  <si>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</si>
  <si>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</si>
  <si>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</si>
  <si>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</si>
  <si>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</si>
  <si>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</si>
  <si>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</si>
  <si>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</si>
  <si>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</si>
  <si>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</si>
  <si>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</si>
  <si>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</si>
  <si>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</si>
  <si>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</si>
  <si>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</si>
  <si>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</si>
  <si>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</si>
  <si>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</si>
  <si>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</si>
  <si>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</si>
  <si>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</si>
  <si>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</si>
  <si>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</si>
  <si>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</si>
  <si>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</si>
  <si>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</si>
  <si>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</si>
  <si>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</si>
  <si>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</si>
  <si>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</si>
  <si>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</si>
  <si>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</si>
  <si>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</si>
  <si>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</si>
  <si>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</si>
  <si>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</si>
  <si>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</si>
  <si>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</si>
  <si>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</si>
  <si>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</si>
  <si>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</si>
  <si>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</si>
  <si>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</si>
  <si>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</si>
  <si>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</si>
  <si>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</si>
  <si>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</si>
  <si>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</si>
  <si>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</si>
  <si>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</si>
  <si>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</si>
  <si>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</si>
  <si>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</si>
  <si>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</si>
  <si>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</si>
  <si>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</si>
  <si>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</si>
  <si>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</si>
  <si>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</si>
  <si>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</si>
  <si>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</si>
  <si>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</si>
  <si>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</si>
  <si>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</si>
  <si>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</si>
  <si>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</si>
  <si>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</si>
  <si>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</si>
  <si>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</si>
  <si>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</si>
  <si>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</si>
  <si>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</si>
  <si>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</si>
  <si>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</si>
  <si>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</si>
  <si>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</si>
  <si>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</si>
  <si>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</si>
  <si>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</si>
  <si>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塩尻市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</si>
  <si>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</si>
  <si>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</si>
  <si>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</si>
  <si>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</si>
  <si>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</si>
  <si>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</si>
  <si>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</si>
  <si>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</si>
  <si>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</si>
  <si>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</si>
  <si>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</si>
  <si>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①有形固定資産減価償却率は、類似団体平均とほぼ同じ水準で推移しています。
②管路経年化率は、類似団体平均より下回っているものの、上昇傾向にあります。
③管路更新率は、類似団体平均よりも低い水準となっております。今後は、老朽化した施設・管路の更新に相当の年数が見込まれることから、計画的かつ積極的な管路更新等を実施していきます。
</t>
    <rPh sb="105" eb="107">
      <t>コンゴ</t>
    </rPh>
    <phoneticPr fontId="4"/>
  </si>
  <si>
    <t>今後の水道事業経営にあたっては、水道料金への影響を最小限とし、将来にわたり利用者の負担を可能な限り抑えるため、投資の平準化及び整備コストの縮減を図っていきます。
　また、施設の重要度や健全度に応じた修繕や更新を行い、施設の延命化やライフサイクルコストの低減を図っていきます。
　水需要の減少に伴う給水収益の減収が予想される中、老朽施設の更新等に多額の投資が必要となりますが、投資と財政のバランスに配慮し、長期的な視野に立った効率的･効果的に事業を展開し、更なる経営改善に取り組むことで、健全で持続可能な事業経営に勤めていきます。</t>
    <phoneticPr fontId="4"/>
  </si>
  <si>
    <t>①経常収支比率は、100％以上を維持し、経常損益は黒字となっています。
②累積欠損比率は、直近5年間に欠損金を計上していません。また、給水収益が前年度よりも増加していることから健全な経営を維持していると考えられます。
③流動比率は、100％以上を維持しており、債務に対し賄えていると考えられます。
④企業債残高対給水収益比率は、類似団体平均よりも高い傾向にあります。今後も企業債借入額の抑制につながる投資の在り方の検討や、企業債以外の財源確保に努めていきます。
⑤料金回収率は、100％以上を維持しており、給水に係る費用は賄えていると考えられます。
⑥給水原価は、類似団体平均を上回り、高い水準となっています。今後も施設の更新等により給水原価の上昇が予想されるため、投資の効率化や維持管理費の削減に取組む必要があります。
⑦施設利用率は、昨年度よりも配水量が増えたことにより、上昇していると考えられます。今後も確実な供給能力を維持しつつ、需要に見合うよう施設規模の適正化を検討していきます。
⑧有収率は、類似団体平均に比べ低い水準を推移しています。老朽管路の更新など、漏水対策に努めていきます。</t>
    <rPh sb="369" eb="372">
      <t>サクネンド</t>
    </rPh>
    <rPh sb="375" eb="377">
      <t>ハイスイ</t>
    </rPh>
    <rPh sb="377" eb="378">
      <t>リョウ</t>
    </rPh>
    <rPh sb="379" eb="380">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</si>
</sst>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77" fontId="0" fillId="6" borderId="5" xfId="1" applyNumberFormat="1" applyFont="1" applyFill="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0.21</c:v>
                </c:pt>
                <c:pt idx="1">
                  <c:v>0.84</c:v>
                </c:pt>
                <c:pt idx="2">
                  <c:v>0.69</c:v>
                </c:pt>
                <c:pt idx="3">
                  <c:v>0.82</c:v>
                </c:pt>
                <c:pt idx="4">
                  <c:v>0.23</c:v>
                </c:pt>
              </c:numCache>
            </c:numRef>
          </c:val>
          <c:extLst>
            <c:ext xmlns:c16="http://schemas.microsoft.com/office/drawing/2014/chart" uri="{C3380CC4-5D6E-409C-BE32-E72D297353CC}">
              <c16:uniqueId val="{00000000-E487-4818-ADB3-5E49CD6381C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E487-4818-ADB3-5E49CD6381C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63.55</c:v>
                </c:pt>
                <c:pt idx="1">
                  <c:v>62.58</c:v>
                </c:pt>
                <c:pt idx="2">
                  <c:v>61.87</c:v>
                </c:pt>
                <c:pt idx="3">
                  <c:v>61.61</c:v>
                </c:pt>
                <c:pt idx="4">
                  <c:v>62.77</c:v>
                </c:pt>
              </c:numCache>
            </c:numRef>
          </c:val>
          <c:extLst>
            <c:ext xmlns:c16="http://schemas.microsoft.com/office/drawing/2014/chart" uri="{C3380CC4-5D6E-409C-BE32-E72D297353CC}">
              <c16:uniqueId val="{00000000-0E1C-4F05-BBD2-24615085D02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0E1C-4F05-BBD2-24615085D02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81.83</c:v>
                </c:pt>
                <c:pt idx="1">
                  <c:v>82.63</c:v>
                </c:pt>
                <c:pt idx="2">
                  <c:v>83.92</c:v>
                </c:pt>
                <c:pt idx="3">
                  <c:v>84.07</c:v>
                </c:pt>
                <c:pt idx="4">
                  <c:v>83.63</c:v>
                </c:pt>
              </c:numCache>
            </c:numRef>
          </c:val>
          <c:extLst>
            <c:ext xmlns:c16="http://schemas.microsoft.com/office/drawing/2014/chart" uri="{C3380CC4-5D6E-409C-BE32-E72D297353CC}">
              <c16:uniqueId val="{00000000-5A12-40F7-AD85-C3080EFF27B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5A12-40F7-AD85-C3080EFF27B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113.85</c:v>
                </c:pt>
                <c:pt idx="1">
                  <c:v>110.9</c:v>
                </c:pt>
                <c:pt idx="2">
                  <c:v>110.75</c:v>
                </c:pt>
                <c:pt idx="3">
                  <c:v>111.76</c:v>
                </c:pt>
                <c:pt idx="4">
                  <c:v>112.56</c:v>
                </c:pt>
              </c:numCache>
            </c:numRef>
          </c:val>
          <c:extLst>
            <c:ext xmlns:c16="http://schemas.microsoft.com/office/drawing/2014/chart" uri="{C3380CC4-5D6E-409C-BE32-E72D297353CC}">
              <c16:uniqueId val="{00000000-273E-42B1-9C2B-C0A8909F8E2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273E-42B1-9C2B-C0A8909F8E2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44.8</c:v>
                </c:pt>
                <c:pt idx="1">
                  <c:v>46.03</c:v>
                </c:pt>
                <c:pt idx="2">
                  <c:v>47.31</c:v>
                </c:pt>
                <c:pt idx="3">
                  <c:v>45.29</c:v>
                </c:pt>
                <c:pt idx="4">
                  <c:v>48.02</c:v>
                </c:pt>
              </c:numCache>
            </c:numRef>
          </c:val>
          <c:extLst>
            <c:ext xmlns:c16="http://schemas.microsoft.com/office/drawing/2014/chart" uri="{C3380CC4-5D6E-409C-BE32-E72D297353CC}">
              <c16:uniqueId val="{00000000-73CE-4631-B7D3-E51286C4DE9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73CE-4631-B7D3-E51286C4DE9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2.02</c:v>
                </c:pt>
                <c:pt idx="2">
                  <c:v>2.27</c:v>
                </c:pt>
                <c:pt idx="3">
                  <c:v>2.27</c:v>
                </c:pt>
                <c:pt idx="4">
                  <c:v>4.51</c:v>
                </c:pt>
              </c:numCache>
            </c:numRef>
          </c:val>
          <c:extLst>
            <c:ext xmlns:c16="http://schemas.microsoft.com/office/drawing/2014/chart" uri="{C3380CC4-5D6E-409C-BE32-E72D297353CC}">
              <c16:uniqueId val="{00000000-06A2-465C-A9D6-6943B20218B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06A2-465C-A9D6-6943B20218B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79-4755-B067-148BC71096A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F579-4755-B067-148BC71096A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282.87</c:v>
                </c:pt>
                <c:pt idx="1">
                  <c:v>265.10000000000002</c:v>
                </c:pt>
                <c:pt idx="2">
                  <c:v>269.54000000000002</c:v>
                </c:pt>
                <c:pt idx="3">
                  <c:v>139.43</c:v>
                </c:pt>
                <c:pt idx="4">
                  <c:v>189.28</c:v>
                </c:pt>
              </c:numCache>
            </c:numRef>
          </c:val>
          <c:extLst>
            <c:ext xmlns:c16="http://schemas.microsoft.com/office/drawing/2014/chart" uri="{C3380CC4-5D6E-409C-BE32-E72D297353CC}">
              <c16:uniqueId val="{00000000-8C48-40DA-91BA-3AD0C3C2C9C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8C48-40DA-91BA-3AD0C3C2C9C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373.37</c:v>
                </c:pt>
                <c:pt idx="1">
                  <c:v>360.28</c:v>
                </c:pt>
                <c:pt idx="2">
                  <c:v>353.14</c:v>
                </c:pt>
                <c:pt idx="3">
                  <c:v>388.08</c:v>
                </c:pt>
                <c:pt idx="4">
                  <c:v>371.93</c:v>
                </c:pt>
              </c:numCache>
            </c:numRef>
          </c:val>
          <c:extLst>
            <c:ext xmlns:c16="http://schemas.microsoft.com/office/drawing/2014/chart" uri="{C3380CC4-5D6E-409C-BE32-E72D297353CC}">
              <c16:uniqueId val="{00000000-E77C-4B3E-9BFC-FEBBD8EADD2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E77C-4B3E-9BFC-FEBBD8EADD2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106.03</c:v>
                </c:pt>
                <c:pt idx="1">
                  <c:v>103.71</c:v>
                </c:pt>
                <c:pt idx="2">
                  <c:v>101.65</c:v>
                </c:pt>
                <c:pt idx="3">
                  <c:v>102.35</c:v>
                </c:pt>
                <c:pt idx="4">
                  <c:v>104.04</c:v>
                </c:pt>
              </c:numCache>
            </c:numRef>
          </c:val>
          <c:extLst>
            <c:ext xmlns:c16="http://schemas.microsoft.com/office/drawing/2014/chart" uri="{C3380CC4-5D6E-409C-BE32-E72D297353CC}">
              <c16:uniqueId val="{00000000-70F6-4B69-8C1A-C166B6D2833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70F6-4B69-8C1A-C166B6D2833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177.25</c:v>
                </c:pt>
                <c:pt idx="1">
                  <c:v>181.18</c:v>
                </c:pt>
                <c:pt idx="2">
                  <c:v>184.99</c:v>
                </c:pt>
                <c:pt idx="3">
                  <c:v>184.17</c:v>
                </c:pt>
                <c:pt idx="4">
                  <c:v>180.81</c:v>
                </c:pt>
              </c:numCache>
            </c:numRef>
          </c:val>
          <c:extLst>
            <c:ext xmlns:c16="http://schemas.microsoft.com/office/drawing/2014/chart" uri="{C3380CC4-5D6E-409C-BE32-E72D297353CC}">
              <c16:uniqueId val="{00000000-86FD-4809-B802-A30453F8A0C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86FD-4809-B802-A30453F8A0C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4" zoomScaleNormal="54"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長野県　塩尻市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67379</v>
      </c>
      <c r="AM8" s="61"/>
      <c r="AN8" s="61"/>
      <c r="AO8" s="61"/>
      <c r="AP8" s="61"/>
      <c r="AQ8" s="61"/>
      <c r="AR8" s="61"/>
      <c r="AS8" s="61"/>
      <c r="AT8" s="52">
        <f>データ!$S$6</f>
        <v>289.98</v>
      </c>
      <c r="AU8" s="53"/>
      <c r="AV8" s="53"/>
      <c r="AW8" s="53"/>
      <c r="AX8" s="53"/>
      <c r="AY8" s="53"/>
      <c r="AZ8" s="53"/>
      <c r="BA8" s="53"/>
      <c r="BB8" s="54">
        <f>データ!$T$6</f>
        <v>232.36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66.91</v>
      </c>
      <c r="J10" s="53"/>
      <c r="K10" s="53"/>
      <c r="L10" s="53"/>
      <c r="M10" s="53"/>
      <c r="N10" s="53"/>
      <c r="O10" s="64"/>
      <c r="P10" s="54">
        <f>データ!$P$6</f>
        <v>99.91</v>
      </c>
      <c r="Q10" s="54"/>
      <c r="R10" s="54"/>
      <c r="S10" s="54"/>
      <c r="T10" s="54"/>
      <c r="U10" s="54"/>
      <c r="V10" s="54"/>
      <c r="W10" s="61">
        <f>データ!$Q$6</f>
        <v>3070</v>
      </c>
      <c r="X10" s="61"/>
      <c r="Y10" s="61"/>
      <c r="Z10" s="61"/>
      <c r="AA10" s="61"/>
      <c r="AB10" s="61"/>
      <c r="AC10" s="61"/>
      <c r="AD10" s="2"/>
      <c r="AE10" s="2"/>
      <c r="AF10" s="2"/>
      <c r="AG10" s="2"/>
      <c r="AH10" s="4"/>
      <c r="AI10" s="4"/>
      <c r="AJ10" s="4"/>
      <c r="AK10" s="4"/>
      <c r="AL10" s="61">
        <f>データ!$U$6</f>
        <v>67081</v>
      </c>
      <c r="AM10" s="61"/>
      <c r="AN10" s="61"/>
      <c r="AO10" s="61"/>
      <c r="AP10" s="61"/>
      <c r="AQ10" s="61"/>
      <c r="AR10" s="61"/>
      <c r="AS10" s="61"/>
      <c r="AT10" s="52">
        <f>データ!$V$6</f>
        <v>102.97</v>
      </c>
      <c r="AU10" s="53"/>
      <c r="AV10" s="53"/>
      <c r="AW10" s="53"/>
      <c r="AX10" s="53"/>
      <c r="AY10" s="53"/>
      <c r="AZ10" s="53"/>
      <c r="BA10" s="53"/>
      <c r="BB10" s="54">
        <f>データ!$W$6</f>
        <v>651.46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107</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105</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106</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XfkamUj/4MbXSVkSaCuQ/i0KFyuWuC1dTT2FUgXNyMhrTWoYldQ8R0+QeRtG7FgeMkU3/NtToSr18rFYrib1w==" saltValue="VNSVImahSjqzpvplZhiyA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T1" workbookViewId="0">
      <selection activeCell="EH7" sqref="EH7"/>
    </sheetView>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202151</v>
      </c>
      <c r="D6" s="34">
        <f t="shared" si="3"/>
        <v>46</v>
      </c>
      <c r="E6" s="34">
        <f t="shared" si="3"/>
        <v>1</v>
      </c>
      <c r="F6" s="34">
        <f t="shared" si="3"/>
        <v>0</v>
      </c>
      <c r="G6" s="34">
        <f t="shared" si="3"/>
        <v>1</v>
      </c>
      <c r="H6" s="34" t="str">
        <f t="shared" si="3"/>
        <v>長野県　塩尻市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66.91</v>
      </c>
      <c r="P6" s="35">
        <f t="shared" si="3"/>
        <v>99.91</v>
      </c>
      <c r="Q6" s="35">
        <f t="shared" si="3"/>
        <v>3070</v>
      </c>
      <c r="R6" s="35">
        <f t="shared" si="3"/>
        <v>67379</v>
      </c>
      <c r="S6" s="35">
        <f t="shared" si="3"/>
        <v>289.98</v>
      </c>
      <c r="T6" s="35">
        <f t="shared" si="3"/>
        <v>232.36</v>
      </c>
      <c r="U6" s="35">
        <f t="shared" si="3"/>
        <v>67081</v>
      </c>
      <c r="V6" s="35">
        <f t="shared" si="3"/>
        <v>102.97</v>
      </c>
      <c r="W6" s="35">
        <f t="shared" si="3"/>
        <v>651.46</v>
      </c>
      <c r="X6" s="36">
        <f>IF(X7="",NA(),X7)</f>
        <v>113.85</v>
      </c>
      <c r="Y6" s="36">
        <f t="shared" ref="Y6:AG6" si="4">IF(Y7="",NA(),Y7)</f>
        <v>110.9</v>
      </c>
      <c r="Z6" s="36">
        <f t="shared" si="4"/>
        <v>110.75</v>
      </c>
      <c r="AA6" s="36">
        <f t="shared" si="4"/>
        <v>111.76</v>
      </c>
      <c r="AB6" s="36">
        <f t="shared" si="4"/>
        <v>112.56</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282.87</v>
      </c>
      <c r="AU6" s="36">
        <f t="shared" ref="AU6:BC6" si="6">IF(AU7="",NA(),AU7)</f>
        <v>265.10000000000002</v>
      </c>
      <c r="AV6" s="36">
        <f t="shared" si="6"/>
        <v>269.54000000000002</v>
      </c>
      <c r="AW6" s="36">
        <f t="shared" si="6"/>
        <v>139.43</v>
      </c>
      <c r="AX6" s="36">
        <f t="shared" si="6"/>
        <v>189.28</v>
      </c>
      <c r="AY6" s="36">
        <f t="shared" si="6"/>
        <v>335.95</v>
      </c>
      <c r="AZ6" s="36">
        <f t="shared" si="6"/>
        <v>346.59</v>
      </c>
      <c r="BA6" s="36">
        <f t="shared" si="6"/>
        <v>357.82</v>
      </c>
      <c r="BB6" s="36">
        <f t="shared" si="6"/>
        <v>355.5</v>
      </c>
      <c r="BC6" s="36">
        <f t="shared" si="6"/>
        <v>349.83</v>
      </c>
      <c r="BD6" s="35" t="str">
        <f>IF(BD7="","",IF(BD7="-","【-】","【"&amp;SUBSTITUTE(TEXT(BD7,"#,##0.00"),"-","△")&amp;"】"))</f>
        <v>【261.93】</v>
      </c>
      <c r="BE6" s="36">
        <f>IF(BE7="",NA(),BE7)</f>
        <v>373.37</v>
      </c>
      <c r="BF6" s="36">
        <f t="shared" ref="BF6:BN6" si="7">IF(BF7="",NA(),BF7)</f>
        <v>360.28</v>
      </c>
      <c r="BG6" s="36">
        <f t="shared" si="7"/>
        <v>353.14</v>
      </c>
      <c r="BH6" s="36">
        <f t="shared" si="7"/>
        <v>388.08</v>
      </c>
      <c r="BI6" s="36">
        <f t="shared" si="7"/>
        <v>371.93</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106.03</v>
      </c>
      <c r="BQ6" s="36">
        <f t="shared" ref="BQ6:BY6" si="8">IF(BQ7="",NA(),BQ7)</f>
        <v>103.71</v>
      </c>
      <c r="BR6" s="36">
        <f t="shared" si="8"/>
        <v>101.65</v>
      </c>
      <c r="BS6" s="36">
        <f t="shared" si="8"/>
        <v>102.35</v>
      </c>
      <c r="BT6" s="36">
        <f t="shared" si="8"/>
        <v>104.04</v>
      </c>
      <c r="BU6" s="36">
        <f t="shared" si="8"/>
        <v>105.21</v>
      </c>
      <c r="BV6" s="36">
        <f t="shared" si="8"/>
        <v>105.71</v>
      </c>
      <c r="BW6" s="36">
        <f t="shared" si="8"/>
        <v>106.01</v>
      </c>
      <c r="BX6" s="36">
        <f t="shared" si="8"/>
        <v>104.57</v>
      </c>
      <c r="BY6" s="36">
        <f t="shared" si="8"/>
        <v>103.54</v>
      </c>
      <c r="BZ6" s="35" t="str">
        <f>IF(BZ7="","",IF(BZ7="-","【-】","【"&amp;SUBSTITUTE(TEXT(BZ7,"#,##0.00"),"-","△")&amp;"】"))</f>
        <v>【103.91】</v>
      </c>
      <c r="CA6" s="36">
        <f>IF(CA7="",NA(),CA7)</f>
        <v>177.25</v>
      </c>
      <c r="CB6" s="36">
        <f t="shared" ref="CB6:CJ6" si="9">IF(CB7="",NA(),CB7)</f>
        <v>181.18</v>
      </c>
      <c r="CC6" s="36">
        <f t="shared" si="9"/>
        <v>184.99</v>
      </c>
      <c r="CD6" s="36">
        <f t="shared" si="9"/>
        <v>184.17</v>
      </c>
      <c r="CE6" s="36">
        <f t="shared" si="9"/>
        <v>180.81</v>
      </c>
      <c r="CF6" s="36">
        <f t="shared" si="9"/>
        <v>162.59</v>
      </c>
      <c r="CG6" s="36">
        <f t="shared" si="9"/>
        <v>162.15</v>
      </c>
      <c r="CH6" s="36">
        <f t="shared" si="9"/>
        <v>162.24</v>
      </c>
      <c r="CI6" s="36">
        <f t="shared" si="9"/>
        <v>165.47</v>
      </c>
      <c r="CJ6" s="36">
        <f t="shared" si="9"/>
        <v>167.46</v>
      </c>
      <c r="CK6" s="35" t="str">
        <f>IF(CK7="","",IF(CK7="-","【-】","【"&amp;SUBSTITUTE(TEXT(CK7,"#,##0.00"),"-","△")&amp;"】"))</f>
        <v>【167.11】</v>
      </c>
      <c r="CL6" s="36">
        <f>IF(CL7="",NA(),CL7)</f>
        <v>63.55</v>
      </c>
      <c r="CM6" s="36">
        <f t="shared" ref="CM6:CU6" si="10">IF(CM7="",NA(),CM7)</f>
        <v>62.58</v>
      </c>
      <c r="CN6" s="36">
        <f t="shared" si="10"/>
        <v>61.87</v>
      </c>
      <c r="CO6" s="36">
        <f t="shared" si="10"/>
        <v>61.61</v>
      </c>
      <c r="CP6" s="36">
        <f t="shared" si="10"/>
        <v>62.77</v>
      </c>
      <c r="CQ6" s="36">
        <f t="shared" si="10"/>
        <v>59.17</v>
      </c>
      <c r="CR6" s="36">
        <f t="shared" si="10"/>
        <v>59.34</v>
      </c>
      <c r="CS6" s="36">
        <f t="shared" si="10"/>
        <v>59.11</v>
      </c>
      <c r="CT6" s="36">
        <f t="shared" si="10"/>
        <v>59.74</v>
      </c>
      <c r="CU6" s="36">
        <f t="shared" si="10"/>
        <v>59.46</v>
      </c>
      <c r="CV6" s="35" t="str">
        <f>IF(CV7="","",IF(CV7="-","【-】","【"&amp;SUBSTITUTE(TEXT(CV7,"#,##0.00"),"-","△")&amp;"】"))</f>
        <v>【60.27】</v>
      </c>
      <c r="CW6" s="36">
        <f>IF(CW7="",NA(),CW7)</f>
        <v>81.83</v>
      </c>
      <c r="CX6" s="36">
        <f t="shared" ref="CX6:DF6" si="11">IF(CX7="",NA(),CX7)</f>
        <v>82.63</v>
      </c>
      <c r="CY6" s="36">
        <f t="shared" si="11"/>
        <v>83.92</v>
      </c>
      <c r="CZ6" s="36">
        <f t="shared" si="11"/>
        <v>84.07</v>
      </c>
      <c r="DA6" s="36">
        <f t="shared" si="11"/>
        <v>83.63</v>
      </c>
      <c r="DB6" s="36">
        <f t="shared" si="11"/>
        <v>87.6</v>
      </c>
      <c r="DC6" s="36">
        <f t="shared" si="11"/>
        <v>87.74</v>
      </c>
      <c r="DD6" s="36">
        <f t="shared" si="11"/>
        <v>87.91</v>
      </c>
      <c r="DE6" s="36">
        <f t="shared" si="11"/>
        <v>87.28</v>
      </c>
      <c r="DF6" s="36">
        <f t="shared" si="11"/>
        <v>87.41</v>
      </c>
      <c r="DG6" s="35" t="str">
        <f>IF(DG7="","",IF(DG7="-","【-】","【"&amp;SUBSTITUTE(TEXT(DG7,"#,##0.00"),"-","△")&amp;"】"))</f>
        <v>【89.92】</v>
      </c>
      <c r="DH6" s="36">
        <f>IF(DH7="",NA(),DH7)</f>
        <v>44.8</v>
      </c>
      <c r="DI6" s="36">
        <f t="shared" ref="DI6:DQ6" si="12">IF(DI7="",NA(),DI7)</f>
        <v>46.03</v>
      </c>
      <c r="DJ6" s="36">
        <f t="shared" si="12"/>
        <v>47.31</v>
      </c>
      <c r="DK6" s="36">
        <f t="shared" si="12"/>
        <v>45.29</v>
      </c>
      <c r="DL6" s="36">
        <f t="shared" si="12"/>
        <v>48.02</v>
      </c>
      <c r="DM6" s="36">
        <f t="shared" si="12"/>
        <v>45.25</v>
      </c>
      <c r="DN6" s="36">
        <f t="shared" si="12"/>
        <v>46.27</v>
      </c>
      <c r="DO6" s="36">
        <f t="shared" si="12"/>
        <v>46.88</v>
      </c>
      <c r="DP6" s="36">
        <f t="shared" si="12"/>
        <v>46.94</v>
      </c>
      <c r="DQ6" s="36">
        <f t="shared" si="12"/>
        <v>47.62</v>
      </c>
      <c r="DR6" s="35" t="str">
        <f>IF(DR7="","",IF(DR7="-","【-】","【"&amp;SUBSTITUTE(TEXT(DR7,"#,##0.00"),"-","△")&amp;"】"))</f>
        <v>【48.85】</v>
      </c>
      <c r="DS6" s="35">
        <f>IF(DS7="",NA(),DS7)</f>
        <v>0</v>
      </c>
      <c r="DT6" s="36">
        <f t="shared" ref="DT6:EB6" si="13">IF(DT7="",NA(),DT7)</f>
        <v>2.02</v>
      </c>
      <c r="DU6" s="36">
        <f t="shared" si="13"/>
        <v>2.27</v>
      </c>
      <c r="DV6" s="36">
        <f t="shared" si="13"/>
        <v>2.27</v>
      </c>
      <c r="DW6" s="36">
        <f t="shared" si="13"/>
        <v>4.51</v>
      </c>
      <c r="DX6" s="36">
        <f t="shared" si="13"/>
        <v>10.71</v>
      </c>
      <c r="DY6" s="36">
        <f t="shared" si="13"/>
        <v>10.93</v>
      </c>
      <c r="DZ6" s="36">
        <f t="shared" si="13"/>
        <v>13.39</v>
      </c>
      <c r="EA6" s="36">
        <f t="shared" si="13"/>
        <v>14.48</v>
      </c>
      <c r="EB6" s="36">
        <f t="shared" si="13"/>
        <v>16.27</v>
      </c>
      <c r="EC6" s="35" t="str">
        <f>IF(EC7="","",IF(EC7="-","【-】","【"&amp;SUBSTITUTE(TEXT(EC7,"#,##0.00"),"-","△")&amp;"】"))</f>
        <v>【17.80】</v>
      </c>
      <c r="ED6" s="36">
        <f>IF(ED7="",NA(),ED7)</f>
        <v>0.21</v>
      </c>
      <c r="EE6" s="36">
        <f t="shared" ref="EE6:EM6" si="14">IF(EE7="",NA(),EE7)</f>
        <v>0.84</v>
      </c>
      <c r="EF6" s="36">
        <f t="shared" si="14"/>
        <v>0.69</v>
      </c>
      <c r="EG6" s="36">
        <f t="shared" si="14"/>
        <v>0.82</v>
      </c>
      <c r="EH6" s="36">
        <f t="shared" si="14"/>
        <v>0.23</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202151</v>
      </c>
      <c r="D7" s="38">
        <v>46</v>
      </c>
      <c r="E7" s="38">
        <v>1</v>
      </c>
      <c r="F7" s="38">
        <v>0</v>
      </c>
      <c r="G7" s="38">
        <v>1</v>
      </c>
      <c r="H7" s="38" t="s">
        <v>93</v>
      </c>
      <c r="I7" s="38" t="s">
        <v>94</v>
      </c>
      <c r="J7" s="38" t="s">
        <v>95</v>
      </c>
      <c r="K7" s="38" t="s">
        <v>96</v>
      </c>
      <c r="L7" s="38" t="s">
        <v>97</v>
      </c>
      <c r="M7" s="38" t="s">
        <v>98</v>
      </c>
      <c r="N7" s="39" t="s">
        <v>99</v>
      </c>
      <c r="O7" s="39">
        <v>66.91</v>
      </c>
      <c r="P7" s="39">
        <v>99.91</v>
      </c>
      <c r="Q7" s="39">
        <v>3070</v>
      </c>
      <c r="R7" s="39">
        <v>67379</v>
      </c>
      <c r="S7" s="39">
        <v>289.98</v>
      </c>
      <c r="T7" s="39">
        <v>232.36</v>
      </c>
      <c r="U7" s="39">
        <v>67081</v>
      </c>
      <c r="V7" s="39">
        <v>102.97</v>
      </c>
      <c r="W7" s="39">
        <v>651.46</v>
      </c>
      <c r="X7" s="39">
        <v>113.85</v>
      </c>
      <c r="Y7" s="39">
        <v>110.9</v>
      </c>
      <c r="Z7" s="39">
        <v>110.75</v>
      </c>
      <c r="AA7" s="39">
        <v>111.76</v>
      </c>
      <c r="AB7" s="39">
        <v>112.56</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282.87</v>
      </c>
      <c r="AU7" s="39">
        <v>265.10000000000002</v>
      </c>
      <c r="AV7" s="39">
        <v>269.54000000000002</v>
      </c>
      <c r="AW7" s="39">
        <v>139.43</v>
      </c>
      <c r="AX7" s="39">
        <v>189.28</v>
      </c>
      <c r="AY7" s="39">
        <v>335.95</v>
      </c>
      <c r="AZ7" s="39">
        <v>346.59</v>
      </c>
      <c r="BA7" s="39">
        <v>357.82</v>
      </c>
      <c r="BB7" s="39">
        <v>355.5</v>
      </c>
      <c r="BC7" s="39">
        <v>349.83</v>
      </c>
      <c r="BD7" s="39">
        <v>261.93</v>
      </c>
      <c r="BE7" s="39">
        <v>373.37</v>
      </c>
      <c r="BF7" s="39">
        <v>360.28</v>
      </c>
      <c r="BG7" s="39">
        <v>353.14</v>
      </c>
      <c r="BH7" s="39">
        <v>388.08</v>
      </c>
      <c r="BI7" s="39">
        <v>371.93</v>
      </c>
      <c r="BJ7" s="39">
        <v>319.82</v>
      </c>
      <c r="BK7" s="39">
        <v>312.02999999999997</v>
      </c>
      <c r="BL7" s="39">
        <v>307.45999999999998</v>
      </c>
      <c r="BM7" s="39">
        <v>312.58</v>
      </c>
      <c r="BN7" s="39">
        <v>314.87</v>
      </c>
      <c r="BO7" s="39">
        <v>270.45999999999998</v>
      </c>
      <c r="BP7" s="39">
        <v>106.03</v>
      </c>
      <c r="BQ7" s="39">
        <v>103.71</v>
      </c>
      <c r="BR7" s="39">
        <v>101.65</v>
      </c>
      <c r="BS7" s="39">
        <v>102.35</v>
      </c>
      <c r="BT7" s="39">
        <v>104.04</v>
      </c>
      <c r="BU7" s="39">
        <v>105.21</v>
      </c>
      <c r="BV7" s="39">
        <v>105.71</v>
      </c>
      <c r="BW7" s="39">
        <v>106.01</v>
      </c>
      <c r="BX7" s="39">
        <v>104.57</v>
      </c>
      <c r="BY7" s="39">
        <v>103.54</v>
      </c>
      <c r="BZ7" s="39">
        <v>103.91</v>
      </c>
      <c r="CA7" s="39">
        <v>177.25</v>
      </c>
      <c r="CB7" s="39">
        <v>181.18</v>
      </c>
      <c r="CC7" s="39">
        <v>184.99</v>
      </c>
      <c r="CD7" s="39">
        <v>184.17</v>
      </c>
      <c r="CE7" s="39">
        <v>180.81</v>
      </c>
      <c r="CF7" s="39">
        <v>162.59</v>
      </c>
      <c r="CG7" s="39">
        <v>162.15</v>
      </c>
      <c r="CH7" s="39">
        <v>162.24</v>
      </c>
      <c r="CI7" s="39">
        <v>165.47</v>
      </c>
      <c r="CJ7" s="39">
        <v>167.46</v>
      </c>
      <c r="CK7" s="39">
        <v>167.11</v>
      </c>
      <c r="CL7" s="39">
        <v>63.55</v>
      </c>
      <c r="CM7" s="39">
        <v>62.58</v>
      </c>
      <c r="CN7" s="39">
        <v>61.87</v>
      </c>
      <c r="CO7" s="39">
        <v>61.61</v>
      </c>
      <c r="CP7" s="39">
        <v>62.77</v>
      </c>
      <c r="CQ7" s="39">
        <v>59.17</v>
      </c>
      <c r="CR7" s="39">
        <v>59.34</v>
      </c>
      <c r="CS7" s="39">
        <v>59.11</v>
      </c>
      <c r="CT7" s="39">
        <v>59.74</v>
      </c>
      <c r="CU7" s="39">
        <v>59.46</v>
      </c>
      <c r="CV7" s="39">
        <v>60.27</v>
      </c>
      <c r="CW7" s="39">
        <v>81.83</v>
      </c>
      <c r="CX7" s="39">
        <v>82.63</v>
      </c>
      <c r="CY7" s="39">
        <v>83.92</v>
      </c>
      <c r="CZ7" s="39">
        <v>84.07</v>
      </c>
      <c r="DA7" s="39">
        <v>83.63</v>
      </c>
      <c r="DB7" s="39">
        <v>87.6</v>
      </c>
      <c r="DC7" s="39">
        <v>87.74</v>
      </c>
      <c r="DD7" s="39">
        <v>87.91</v>
      </c>
      <c r="DE7" s="39">
        <v>87.28</v>
      </c>
      <c r="DF7" s="39">
        <v>87.41</v>
      </c>
      <c r="DG7" s="39">
        <v>89.92</v>
      </c>
      <c r="DH7" s="39">
        <v>44.8</v>
      </c>
      <c r="DI7" s="39">
        <v>46.03</v>
      </c>
      <c r="DJ7" s="39">
        <v>47.31</v>
      </c>
      <c r="DK7" s="39">
        <v>45.29</v>
      </c>
      <c r="DL7" s="39">
        <v>48.02</v>
      </c>
      <c r="DM7" s="39">
        <v>45.25</v>
      </c>
      <c r="DN7" s="39">
        <v>46.27</v>
      </c>
      <c r="DO7" s="39">
        <v>46.88</v>
      </c>
      <c r="DP7" s="39">
        <v>46.94</v>
      </c>
      <c r="DQ7" s="39">
        <v>47.62</v>
      </c>
      <c r="DR7" s="39">
        <v>48.85</v>
      </c>
      <c r="DS7" s="39">
        <v>0</v>
      </c>
      <c r="DT7" s="39">
        <v>2.02</v>
      </c>
      <c r="DU7" s="39">
        <v>2.27</v>
      </c>
      <c r="DV7" s="39">
        <v>2.27</v>
      </c>
      <c r="DW7" s="39">
        <v>4.51</v>
      </c>
      <c r="DX7" s="39">
        <v>10.71</v>
      </c>
      <c r="DY7" s="39">
        <v>10.93</v>
      </c>
      <c r="DZ7" s="39">
        <v>13.39</v>
      </c>
      <c r="EA7" s="39">
        <v>14.48</v>
      </c>
      <c r="EB7" s="39">
        <v>16.27</v>
      </c>
      <c r="EC7" s="39">
        <v>17.8</v>
      </c>
      <c r="ED7" s="39">
        <v>0.21</v>
      </c>
      <c r="EE7" s="39">
        <v>0.84</v>
      </c>
      <c r="EF7" s="39">
        <v>0.69</v>
      </c>
      <c r="EG7" s="39">
        <v>0.82</v>
      </c>
      <c r="EH7" s="44">
        <v>0.23</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2020-01-29T04:26:37Z</cp:lastPrinted>
  <dcterms:created xsi:type="dcterms:W3CDTF">2019-12-05T04:15:54Z</dcterms:created>
  <dcterms:modified xsi:type="dcterms:W3CDTF">2020-03-02T05:21:10Z</dcterms:modified>
  <cp:category/>
</cp:coreProperties>
</file>