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ka52\市町村課\001財政係\005公営企業\H31\001公営企業一般\001公営企業一般\経営比較分析表\水道・下水・交通・電気・休養宿泊・駐車場・病院\07経営比較分析表（公表用）\03　諏訪地域振興局\202142 茅野市\"/>
    </mc:Choice>
  </mc:AlternateContent>
  <workbookProtection workbookAlgorithmName="SHA-512" workbookHashValue="52FG9EHqhVX1PvdhcqUMtkudZytcdxX2b1D3fDHzoxRCYHiCykienRc8kR4N6CiPrHc15uJt5OTd8kPSM1a0EQ==" workbookSaltValue="CMfwzkr7FXWgGkKRXi9WtQ==" workbookSpinCount="100000" lockStructure="1"/>
  <bookViews>
    <workbookView xWindow="93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M85" i="4" s="1"/>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AT10" i="4" s="1"/>
  <c r="V6" i="5"/>
  <c r="AL10" i="4" s="1"/>
  <c r="U6" i="5"/>
  <c r="T6" i="5"/>
  <c r="S6" i="5"/>
  <c r="AL8" i="4" s="1"/>
  <c r="R6" i="5"/>
  <c r="Q6" i="5"/>
  <c r="P6" i="5"/>
  <c r="O6" i="5"/>
  <c r="I10" i="4" s="1"/>
  <c r="N6" i="5"/>
  <c r="M6" i="5"/>
  <c r="L6" i="5"/>
  <c r="K6" i="5"/>
  <c r="P8" i="4" s="1"/>
  <c r="J6" i="5"/>
  <c r="I8" i="4" s="1"/>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I85" i="4"/>
  <c r="H85" i="4"/>
  <c r="G85" i="4"/>
  <c r="F85" i="4"/>
  <c r="E85" i="4"/>
  <c r="BB10" i="4"/>
  <c r="AD10" i="4"/>
  <c r="W10" i="4"/>
  <c r="P10" i="4"/>
  <c r="B10" i="4"/>
  <c r="BB8" i="4"/>
  <c r="AT8" i="4"/>
  <c r="AD8" i="4"/>
  <c r="W8" i="4"/>
  <c r="B8" i="4"/>
  <c r="B6" i="4"/>
  <c r="C10" i="5" l="1"/>
  <c r="D10" i="5"/>
  <c r="E10" i="5"/>
  <c r="B10" i="5"/>
</calcChain>
</file>

<file path=xl/sharedStrings.xml><?xml version="1.0" encoding="utf-8"?>
<sst xmlns="http://schemas.openxmlformats.org/spreadsheetml/2006/main" count="228" uniqueCount="111">
  <si>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</si>
  <si>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</si>
  <si>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</si>
  <si>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</si>
  <si>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</si>
  <si>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</si>
  <si>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</si>
  <si>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</si>
  <si>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</si>
  <si>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</si>
  <si>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</si>
  <si>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</si>
  <si>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</si>
  <si>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</si>
  <si>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</si>
  <si>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</si>
  <si>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</si>
  <si>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</si>
  <si>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</si>
  <si>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</si>
  <si>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</si>
  <si>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</si>
  <si>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</si>
  <si>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</si>
  <si>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</si>
  <si>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</si>
  <si>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</si>
  <si>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</si>
  <si>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</si>
  <si>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</si>
  <si>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</si>
  <si>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</si>
  <si>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</si>
  <si>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</si>
  <si>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</si>
  <si>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</si>
  <si>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</si>
  <si>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</si>
  <si>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</si>
  <si>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</si>
  <si>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</si>
  <si>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</si>
  <si>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</si>
  <si>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</si>
  <si>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</si>
  <si>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</si>
  <si>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</si>
  <si>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</si>
  <si>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</si>
  <si>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</si>
  <si>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</si>
  <si>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</si>
  <si>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</si>
  <si>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</si>
  <si>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</si>
  <si>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</si>
  <si>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</si>
  <si>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</si>
  <si>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</si>
  <si>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</si>
  <si>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</si>
  <si>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</si>
  <si>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</si>
  <si>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</si>
  <si>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</si>
  <si>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</si>
  <si>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</si>
  <si>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</si>
  <si>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</si>
  <si>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</si>
  <si>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</si>
  <si>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</si>
  <si>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</si>
  <si>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</si>
  <si>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</si>
  <si>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</si>
  <si>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</si>
  <si>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</si>
  <si>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</si>
  <si>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</si>
  <si>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</si>
  <si>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</si>
  <si>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</si>
  <si>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</si>
  <si>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</si>
  <si>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</si>
  <si>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</si>
  <si>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</si>
  <si>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</si>
  <si>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</si>
  <si>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</si>
  <si>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</si>
  <si>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</si>
  <si>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</si>
  <si>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</si>
  <si>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</si>
  <si>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長野県　茅野市</t>
  </si>
  <si>
    <t>法適用</t>
  </si>
  <si>
    <t>下水道事業</t>
  </si>
  <si>
    <t>特定環境保全公共下水道</t>
  </si>
  <si>
    <t>D1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</si>
  <si>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</si>
  <si>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</si>
  <si>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</si>
  <si>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</si>
  <si>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</si>
  <si>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</si>
  <si>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</si>
  <si>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当市の特定環境保全公共下水道は昭和59年度に整備を始め、当初に整備した下水道管渠は布設から30年以上経過していますが、老朽化の状況については、有形固定資産減価償却率が類似団体と比べてやや上回っているものの、管渠老朽化率は0％であり、現状では、大きな問題はありません。
　今後は経年による管渠の改築更新の時期を迎えるため、下水道施設全体の中でリスク評価を含めた優先順位等を定めたストックマネジメントの考え方を実行することで、ライフサイクルコストの最小化を図りながら計画的に下水道施設の改築更新を進める予定です。</t>
    <phoneticPr fontId="4"/>
  </si>
  <si>
    <t>　快適な生活等を支えている下水道機能を維持するためには、経営の安定が必要となります。
　平成30年度においては、使用料収入が前年度に比べ微増したことや収入に見合った維持管理や管渠の改築更新等を行ったことにより、経常収支比率が類似団体と比べてやや低いものの、経費回収率の数値や累積欠損金が発生していないこと等から経営の健全性はあるといえます。
　また、企業債残高対事業規模比率についても、類似団体と比べて低い値となっており、投資規模や使用料の水準は比較的適正であると考えられます。
　しかしながら、今後は、人口減少等により使用料収入の減少が見込まれることや、未普及地域の整備、老朽化した管渠更新等に多くの費用を要することから、下水道の経営は徐々に厳しくなっていくことが予想されます。
　適切な人員配置及び業務の効率化等によりコストの縮減を図るとともに、使用料の検討を行うことで収入と支出の適正化を図り、長期的視野に立った健全な事業運営を行っていきます。</t>
    <rPh sb="112" eb="114">
      <t>ルイジ</t>
    </rPh>
    <rPh sb="114" eb="116">
      <t>ダンタイ</t>
    </rPh>
    <rPh sb="117" eb="118">
      <t>クラ</t>
    </rPh>
    <rPh sb="122" eb="123">
      <t>ヒク</t>
    </rPh>
    <rPh sb="128" eb="130">
      <t>ケイヒ</t>
    </rPh>
    <rPh sb="130" eb="132">
      <t>カイシュウ</t>
    </rPh>
    <rPh sb="132" eb="133">
      <t>リツ</t>
    </rPh>
    <rPh sb="134" eb="136">
      <t>スウチ</t>
    </rPh>
    <phoneticPr fontId="4"/>
  </si>
  <si>
    <t>　今後は平成29年度に策定した下水道中期ビジョンを踏まえて事業を進めて行きますが、経営の安定化に向けて状況を見極めながら計画の見直しを図っていき、使用料体系の検討、維持管理費の軽減及びストックマネジメント等による適切な管渠の改築更新を行い、長期的視野にたった健全な事業運営を行っていきます。</t>
    <rPh sb="4" eb="6">
      <t>ヘイセイ</t>
    </rPh>
    <rPh sb="8" eb="10">
      <t>ネンド</t>
    </rPh>
    <rPh sb="11" eb="13">
      <t>サクテイ</t>
    </rPh>
    <rPh sb="15" eb="18">
      <t>ゲスイドウ</t>
    </rPh>
    <rPh sb="18" eb="20">
      <t>チュウキ</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</si>
</sst>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E31-4BF6-94FA-8002CF55F2B1}"/>
            </c:ext>
          </c:extLst>
        </c:ser>
        <c:dLbls>
          <c:showLegendKey val="0"/>
          <c:showVal val="0"/>
          <c:showCatName val="0"/>
          <c:showSerName val="0"/>
          <c:showPercent val="0"/>
          <c:showBubbleSize val="0"/>
        </c:dLbls>
        <c:gapWidth val="150"/>
        <c:axId val="510306696"/>
        <c:axId val="5103070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0.08</c:v>
                </c:pt>
                <c:pt idx="2">
                  <c:v>0.04</c:v>
                </c:pt>
                <c:pt idx="3">
                  <c:v>0.15</c:v>
                </c:pt>
                <c:pt idx="4">
                  <c:v>0.06</c:v>
                </c:pt>
              </c:numCache>
            </c:numRef>
          </c:val>
          <c:smooth val="0"/>
          <c:extLst>
            <c:ext xmlns:c16="http://schemas.microsoft.com/office/drawing/2014/chart" uri="{C3380CC4-5D6E-409C-BE32-E72D297353CC}">
              <c16:uniqueId val="{00000001-BE31-4BF6-94FA-8002CF55F2B1}"/>
            </c:ext>
          </c:extLst>
        </c:ser>
        <c:dLbls>
          <c:showLegendKey val="0"/>
          <c:showVal val="0"/>
          <c:showCatName val="0"/>
          <c:showSerName val="0"/>
          <c:showPercent val="0"/>
          <c:showBubbleSize val="0"/>
        </c:dLbls>
        <c:marker val="1"/>
        <c:smooth val="0"/>
        <c:axId val="510306696"/>
        <c:axId val="510307088"/>
      </c:lineChart>
      <c:dateAx>
        <c:axId val="510306696"/>
        <c:scaling>
          <c:orientation val="minMax"/>
        </c:scaling>
        <c:delete val="1"/>
        <c:axPos val="b"/>
        <c:numFmt formatCode="ge" sourceLinked="1"/>
        <c:majorTickMark val="none"/>
        <c:minorTickMark val="none"/>
        <c:tickLblPos val="none"/>
        <c:crossAx val="510307088"/>
        <c:crosses val="autoZero"/>
        <c:auto val="1"/>
        <c:lblOffset val="100"/>
        <c:baseTimeUnit val="years"/>
      </c:dateAx>
      <c:valAx>
        <c:axId val="510307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0306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0AB-46FA-8917-E68F7C64B2C6}"/>
            </c:ext>
          </c:extLst>
        </c:ser>
        <c:dLbls>
          <c:showLegendKey val="0"/>
          <c:showVal val="0"/>
          <c:showCatName val="0"/>
          <c:showSerName val="0"/>
          <c:showPercent val="0"/>
          <c:showBubbleSize val="0"/>
        </c:dLbls>
        <c:gapWidth val="150"/>
        <c:axId val="510969536"/>
        <c:axId val="510971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43.58</c:v>
                </c:pt>
                <c:pt idx="1">
                  <c:v>39.25</c:v>
                </c:pt>
                <c:pt idx="2">
                  <c:v>43.18</c:v>
                </c:pt>
                <c:pt idx="3">
                  <c:v>42.38</c:v>
                </c:pt>
                <c:pt idx="4">
                  <c:v>46.17</c:v>
                </c:pt>
              </c:numCache>
            </c:numRef>
          </c:val>
          <c:smooth val="0"/>
          <c:extLst>
            <c:ext xmlns:c16="http://schemas.microsoft.com/office/drawing/2014/chart" uri="{C3380CC4-5D6E-409C-BE32-E72D297353CC}">
              <c16:uniqueId val="{00000001-40AB-46FA-8917-E68F7C64B2C6}"/>
            </c:ext>
          </c:extLst>
        </c:ser>
        <c:dLbls>
          <c:showLegendKey val="0"/>
          <c:showVal val="0"/>
          <c:showCatName val="0"/>
          <c:showSerName val="0"/>
          <c:showPercent val="0"/>
          <c:showBubbleSize val="0"/>
        </c:dLbls>
        <c:marker val="1"/>
        <c:smooth val="0"/>
        <c:axId val="510969536"/>
        <c:axId val="510971104"/>
      </c:lineChart>
      <c:dateAx>
        <c:axId val="510969536"/>
        <c:scaling>
          <c:orientation val="minMax"/>
        </c:scaling>
        <c:delete val="1"/>
        <c:axPos val="b"/>
        <c:numFmt formatCode="ge" sourceLinked="1"/>
        <c:majorTickMark val="none"/>
        <c:minorTickMark val="none"/>
        <c:tickLblPos val="none"/>
        <c:crossAx val="510971104"/>
        <c:crosses val="autoZero"/>
        <c:auto val="1"/>
        <c:lblOffset val="100"/>
        <c:baseTimeUnit val="years"/>
      </c:dateAx>
      <c:valAx>
        <c:axId val="510971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0969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97.71</c:v>
                </c:pt>
                <c:pt idx="1">
                  <c:v>97.71</c:v>
                </c:pt>
                <c:pt idx="2">
                  <c:v>97.87</c:v>
                </c:pt>
                <c:pt idx="3">
                  <c:v>97.71</c:v>
                </c:pt>
                <c:pt idx="4">
                  <c:v>97.71</c:v>
                </c:pt>
              </c:numCache>
            </c:numRef>
          </c:val>
          <c:extLst>
            <c:ext xmlns:c16="http://schemas.microsoft.com/office/drawing/2014/chart" uri="{C3380CC4-5D6E-409C-BE32-E72D297353CC}">
              <c16:uniqueId val="{00000000-71AB-4B57-939D-E052EBFD4E01}"/>
            </c:ext>
          </c:extLst>
        </c:ser>
        <c:dLbls>
          <c:showLegendKey val="0"/>
          <c:showVal val="0"/>
          <c:showCatName val="0"/>
          <c:showSerName val="0"/>
          <c:showPercent val="0"/>
          <c:showBubbleSize val="0"/>
        </c:dLbls>
        <c:gapWidth val="150"/>
        <c:axId val="510971496"/>
        <c:axId val="5109730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82.35</c:v>
                </c:pt>
                <c:pt idx="1">
                  <c:v>86.43</c:v>
                </c:pt>
                <c:pt idx="2">
                  <c:v>86.43</c:v>
                </c:pt>
                <c:pt idx="3">
                  <c:v>87.01</c:v>
                </c:pt>
                <c:pt idx="4">
                  <c:v>87.84</c:v>
                </c:pt>
              </c:numCache>
            </c:numRef>
          </c:val>
          <c:smooth val="0"/>
          <c:extLst>
            <c:ext xmlns:c16="http://schemas.microsoft.com/office/drawing/2014/chart" uri="{C3380CC4-5D6E-409C-BE32-E72D297353CC}">
              <c16:uniqueId val="{00000001-71AB-4B57-939D-E052EBFD4E01}"/>
            </c:ext>
          </c:extLst>
        </c:ser>
        <c:dLbls>
          <c:showLegendKey val="0"/>
          <c:showVal val="0"/>
          <c:showCatName val="0"/>
          <c:showSerName val="0"/>
          <c:showPercent val="0"/>
          <c:showBubbleSize val="0"/>
        </c:dLbls>
        <c:marker val="1"/>
        <c:smooth val="0"/>
        <c:axId val="510971496"/>
        <c:axId val="510973064"/>
      </c:lineChart>
      <c:dateAx>
        <c:axId val="510971496"/>
        <c:scaling>
          <c:orientation val="minMax"/>
        </c:scaling>
        <c:delete val="1"/>
        <c:axPos val="b"/>
        <c:numFmt formatCode="ge" sourceLinked="1"/>
        <c:majorTickMark val="none"/>
        <c:minorTickMark val="none"/>
        <c:tickLblPos val="none"/>
        <c:crossAx val="510973064"/>
        <c:crosses val="autoZero"/>
        <c:auto val="1"/>
        <c:lblOffset val="100"/>
        <c:baseTimeUnit val="years"/>
      </c:dateAx>
      <c:valAx>
        <c:axId val="510973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0971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100.44</c:v>
                </c:pt>
                <c:pt idx="1">
                  <c:v>100</c:v>
                </c:pt>
                <c:pt idx="2">
                  <c:v>100</c:v>
                </c:pt>
                <c:pt idx="3">
                  <c:v>100</c:v>
                </c:pt>
                <c:pt idx="4">
                  <c:v>100</c:v>
                </c:pt>
              </c:numCache>
            </c:numRef>
          </c:val>
          <c:extLst>
            <c:ext xmlns:c16="http://schemas.microsoft.com/office/drawing/2014/chart" uri="{C3380CC4-5D6E-409C-BE32-E72D297353CC}">
              <c16:uniqueId val="{00000000-5E9E-4D28-9B1A-83EA3400C0C0}"/>
            </c:ext>
          </c:extLst>
        </c:ser>
        <c:dLbls>
          <c:showLegendKey val="0"/>
          <c:showVal val="0"/>
          <c:showCatName val="0"/>
          <c:showSerName val="0"/>
          <c:showPercent val="0"/>
          <c:showBubbleSize val="0"/>
        </c:dLbls>
        <c:gapWidth val="150"/>
        <c:axId val="514574896"/>
        <c:axId val="5145737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101.24</c:v>
                </c:pt>
                <c:pt idx="1">
                  <c:v>99.07</c:v>
                </c:pt>
                <c:pt idx="2">
                  <c:v>101.17</c:v>
                </c:pt>
                <c:pt idx="3">
                  <c:v>103.61</c:v>
                </c:pt>
                <c:pt idx="4">
                  <c:v>102.95</c:v>
                </c:pt>
              </c:numCache>
            </c:numRef>
          </c:val>
          <c:smooth val="0"/>
          <c:extLst>
            <c:ext xmlns:c16="http://schemas.microsoft.com/office/drawing/2014/chart" uri="{C3380CC4-5D6E-409C-BE32-E72D297353CC}">
              <c16:uniqueId val="{00000001-5E9E-4D28-9B1A-83EA3400C0C0}"/>
            </c:ext>
          </c:extLst>
        </c:ser>
        <c:dLbls>
          <c:showLegendKey val="0"/>
          <c:showVal val="0"/>
          <c:showCatName val="0"/>
          <c:showSerName val="0"/>
          <c:showPercent val="0"/>
          <c:showBubbleSize val="0"/>
        </c:dLbls>
        <c:marker val="1"/>
        <c:smooth val="0"/>
        <c:axId val="514574896"/>
        <c:axId val="514573720"/>
      </c:lineChart>
      <c:dateAx>
        <c:axId val="514574896"/>
        <c:scaling>
          <c:orientation val="minMax"/>
        </c:scaling>
        <c:delete val="1"/>
        <c:axPos val="b"/>
        <c:numFmt formatCode="ge" sourceLinked="1"/>
        <c:majorTickMark val="none"/>
        <c:minorTickMark val="none"/>
        <c:tickLblPos val="none"/>
        <c:crossAx val="514573720"/>
        <c:crosses val="autoZero"/>
        <c:auto val="1"/>
        <c:lblOffset val="100"/>
        <c:baseTimeUnit val="years"/>
      </c:dateAx>
      <c:valAx>
        <c:axId val="514573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4574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23.7</c:v>
                </c:pt>
                <c:pt idx="1">
                  <c:v>23.39</c:v>
                </c:pt>
                <c:pt idx="2">
                  <c:v>24.47</c:v>
                </c:pt>
                <c:pt idx="3">
                  <c:v>28.87</c:v>
                </c:pt>
                <c:pt idx="4">
                  <c:v>31.59</c:v>
                </c:pt>
              </c:numCache>
            </c:numRef>
          </c:val>
          <c:extLst>
            <c:ext xmlns:c16="http://schemas.microsoft.com/office/drawing/2014/chart" uri="{C3380CC4-5D6E-409C-BE32-E72D297353CC}">
              <c16:uniqueId val="{00000000-8D1C-42AF-9098-D5852751F956}"/>
            </c:ext>
          </c:extLst>
        </c:ser>
        <c:dLbls>
          <c:showLegendKey val="0"/>
          <c:showVal val="0"/>
          <c:showCatName val="0"/>
          <c:showSerName val="0"/>
          <c:showPercent val="0"/>
          <c:showBubbleSize val="0"/>
        </c:dLbls>
        <c:gapWidth val="150"/>
        <c:axId val="519979120"/>
        <c:axId val="51997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22.34</c:v>
                </c:pt>
                <c:pt idx="1">
                  <c:v>25.07</c:v>
                </c:pt>
                <c:pt idx="2">
                  <c:v>28.48</c:v>
                </c:pt>
                <c:pt idx="3">
                  <c:v>28.59</c:v>
                </c:pt>
                <c:pt idx="4">
                  <c:v>26.56</c:v>
                </c:pt>
              </c:numCache>
            </c:numRef>
          </c:val>
          <c:smooth val="0"/>
          <c:extLst>
            <c:ext xmlns:c16="http://schemas.microsoft.com/office/drawing/2014/chart" uri="{C3380CC4-5D6E-409C-BE32-E72D297353CC}">
              <c16:uniqueId val="{00000001-8D1C-42AF-9098-D5852751F956}"/>
            </c:ext>
          </c:extLst>
        </c:ser>
        <c:dLbls>
          <c:showLegendKey val="0"/>
          <c:showVal val="0"/>
          <c:showCatName val="0"/>
          <c:showSerName val="0"/>
          <c:showPercent val="0"/>
          <c:showBubbleSize val="0"/>
        </c:dLbls>
        <c:marker val="1"/>
        <c:smooth val="0"/>
        <c:axId val="519979120"/>
        <c:axId val="519975984"/>
      </c:lineChart>
      <c:dateAx>
        <c:axId val="519979120"/>
        <c:scaling>
          <c:orientation val="minMax"/>
        </c:scaling>
        <c:delete val="1"/>
        <c:axPos val="b"/>
        <c:numFmt formatCode="ge" sourceLinked="1"/>
        <c:majorTickMark val="none"/>
        <c:minorTickMark val="none"/>
        <c:tickLblPos val="none"/>
        <c:crossAx val="519975984"/>
        <c:crosses val="autoZero"/>
        <c:auto val="1"/>
        <c:lblOffset val="100"/>
        <c:baseTimeUnit val="years"/>
      </c:dateAx>
      <c:valAx>
        <c:axId val="519975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9979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E60-4812-886E-49086353A0DE}"/>
            </c:ext>
          </c:extLst>
        </c:ser>
        <c:dLbls>
          <c:showLegendKey val="0"/>
          <c:showVal val="0"/>
          <c:showCatName val="0"/>
          <c:showSerName val="0"/>
          <c:showPercent val="0"/>
          <c:showBubbleSize val="0"/>
        </c:dLbls>
        <c:gapWidth val="150"/>
        <c:axId val="519977552"/>
        <c:axId val="5199779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CE60-4812-886E-49086353A0DE}"/>
            </c:ext>
          </c:extLst>
        </c:ser>
        <c:dLbls>
          <c:showLegendKey val="0"/>
          <c:showVal val="0"/>
          <c:showCatName val="0"/>
          <c:showSerName val="0"/>
          <c:showPercent val="0"/>
          <c:showBubbleSize val="0"/>
        </c:dLbls>
        <c:marker val="1"/>
        <c:smooth val="0"/>
        <c:axId val="519977552"/>
        <c:axId val="519977944"/>
      </c:lineChart>
      <c:dateAx>
        <c:axId val="519977552"/>
        <c:scaling>
          <c:orientation val="minMax"/>
        </c:scaling>
        <c:delete val="1"/>
        <c:axPos val="b"/>
        <c:numFmt formatCode="ge" sourceLinked="1"/>
        <c:majorTickMark val="none"/>
        <c:minorTickMark val="none"/>
        <c:tickLblPos val="none"/>
        <c:crossAx val="519977944"/>
        <c:crosses val="autoZero"/>
        <c:auto val="1"/>
        <c:lblOffset val="100"/>
        <c:baseTimeUnit val="years"/>
      </c:dateAx>
      <c:valAx>
        <c:axId val="519977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9977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1AE-4D2B-BD87-C25B8C4D8465}"/>
            </c:ext>
          </c:extLst>
        </c:ser>
        <c:dLbls>
          <c:showLegendKey val="0"/>
          <c:showVal val="0"/>
          <c:showCatName val="0"/>
          <c:showSerName val="0"/>
          <c:showPercent val="0"/>
          <c:showBubbleSize val="0"/>
        </c:dLbls>
        <c:gapWidth val="150"/>
        <c:axId val="519982648"/>
        <c:axId val="519972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184.13</c:v>
                </c:pt>
                <c:pt idx="1">
                  <c:v>64.760000000000005</c:v>
                </c:pt>
                <c:pt idx="2">
                  <c:v>68.930000000000007</c:v>
                </c:pt>
                <c:pt idx="3">
                  <c:v>80.63</c:v>
                </c:pt>
                <c:pt idx="4">
                  <c:v>27.02</c:v>
                </c:pt>
              </c:numCache>
            </c:numRef>
          </c:val>
          <c:smooth val="0"/>
          <c:extLst>
            <c:ext xmlns:c16="http://schemas.microsoft.com/office/drawing/2014/chart" uri="{C3380CC4-5D6E-409C-BE32-E72D297353CC}">
              <c16:uniqueId val="{00000001-91AE-4D2B-BD87-C25B8C4D8465}"/>
            </c:ext>
          </c:extLst>
        </c:ser>
        <c:dLbls>
          <c:showLegendKey val="0"/>
          <c:showVal val="0"/>
          <c:showCatName val="0"/>
          <c:showSerName val="0"/>
          <c:showPercent val="0"/>
          <c:showBubbleSize val="0"/>
        </c:dLbls>
        <c:marker val="1"/>
        <c:smooth val="0"/>
        <c:axId val="519982648"/>
        <c:axId val="519972456"/>
      </c:lineChart>
      <c:dateAx>
        <c:axId val="519982648"/>
        <c:scaling>
          <c:orientation val="minMax"/>
        </c:scaling>
        <c:delete val="1"/>
        <c:axPos val="b"/>
        <c:numFmt formatCode="ge" sourceLinked="1"/>
        <c:majorTickMark val="none"/>
        <c:minorTickMark val="none"/>
        <c:tickLblPos val="none"/>
        <c:crossAx val="519972456"/>
        <c:crosses val="autoZero"/>
        <c:auto val="1"/>
        <c:lblOffset val="100"/>
        <c:baseTimeUnit val="years"/>
      </c:dateAx>
      <c:valAx>
        <c:axId val="519972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9982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373.91</c:v>
                </c:pt>
                <c:pt idx="1">
                  <c:v>335.36</c:v>
                </c:pt>
                <c:pt idx="2">
                  <c:v>327.72</c:v>
                </c:pt>
                <c:pt idx="3">
                  <c:v>375.41</c:v>
                </c:pt>
                <c:pt idx="4">
                  <c:v>375.58</c:v>
                </c:pt>
              </c:numCache>
            </c:numRef>
          </c:val>
          <c:extLst>
            <c:ext xmlns:c16="http://schemas.microsoft.com/office/drawing/2014/chart" uri="{C3380CC4-5D6E-409C-BE32-E72D297353CC}">
              <c16:uniqueId val="{00000000-1CF7-4003-B5CC-6C4440B7D55E}"/>
            </c:ext>
          </c:extLst>
        </c:ser>
        <c:dLbls>
          <c:showLegendKey val="0"/>
          <c:showVal val="0"/>
          <c:showCatName val="0"/>
          <c:showSerName val="0"/>
          <c:showPercent val="0"/>
          <c:showBubbleSize val="0"/>
        </c:dLbls>
        <c:gapWidth val="150"/>
        <c:axId val="519970888"/>
        <c:axId val="5199740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63.22</c:v>
                </c:pt>
                <c:pt idx="1">
                  <c:v>88.18</c:v>
                </c:pt>
                <c:pt idx="2">
                  <c:v>70.42</c:v>
                </c:pt>
                <c:pt idx="3">
                  <c:v>70.92</c:v>
                </c:pt>
                <c:pt idx="4">
                  <c:v>60.67</c:v>
                </c:pt>
              </c:numCache>
            </c:numRef>
          </c:val>
          <c:smooth val="0"/>
          <c:extLst>
            <c:ext xmlns:c16="http://schemas.microsoft.com/office/drawing/2014/chart" uri="{C3380CC4-5D6E-409C-BE32-E72D297353CC}">
              <c16:uniqueId val="{00000001-1CF7-4003-B5CC-6C4440B7D55E}"/>
            </c:ext>
          </c:extLst>
        </c:ser>
        <c:dLbls>
          <c:showLegendKey val="0"/>
          <c:showVal val="0"/>
          <c:showCatName val="0"/>
          <c:showSerName val="0"/>
          <c:showPercent val="0"/>
          <c:showBubbleSize val="0"/>
        </c:dLbls>
        <c:marker val="1"/>
        <c:smooth val="0"/>
        <c:axId val="519970888"/>
        <c:axId val="519974024"/>
      </c:lineChart>
      <c:dateAx>
        <c:axId val="519970888"/>
        <c:scaling>
          <c:orientation val="minMax"/>
        </c:scaling>
        <c:delete val="1"/>
        <c:axPos val="b"/>
        <c:numFmt formatCode="ge" sourceLinked="1"/>
        <c:majorTickMark val="none"/>
        <c:minorTickMark val="none"/>
        <c:tickLblPos val="none"/>
        <c:crossAx val="519974024"/>
        <c:crosses val="autoZero"/>
        <c:auto val="1"/>
        <c:lblOffset val="100"/>
        <c:baseTimeUnit val="years"/>
      </c:dateAx>
      <c:valAx>
        <c:axId val="519974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9970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804.42</c:v>
                </c:pt>
                <c:pt idx="1">
                  <c:v>599.51</c:v>
                </c:pt>
                <c:pt idx="2">
                  <c:v>393.18</c:v>
                </c:pt>
                <c:pt idx="3">
                  <c:v>665.31</c:v>
                </c:pt>
                <c:pt idx="4">
                  <c:v>727.16</c:v>
                </c:pt>
              </c:numCache>
            </c:numRef>
          </c:val>
          <c:extLst>
            <c:ext xmlns:c16="http://schemas.microsoft.com/office/drawing/2014/chart" uri="{C3380CC4-5D6E-409C-BE32-E72D297353CC}">
              <c16:uniqueId val="{00000000-1AD5-4563-80B3-43D1919E73DE}"/>
            </c:ext>
          </c:extLst>
        </c:ser>
        <c:dLbls>
          <c:showLegendKey val="0"/>
          <c:showVal val="0"/>
          <c:showCatName val="0"/>
          <c:showSerName val="0"/>
          <c:showPercent val="0"/>
          <c:showBubbleSize val="0"/>
        </c:dLbls>
        <c:gapWidth val="150"/>
        <c:axId val="519985784"/>
        <c:axId val="5199842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1436</c:v>
                </c:pt>
                <c:pt idx="1">
                  <c:v>1390.86</c:v>
                </c:pt>
                <c:pt idx="2">
                  <c:v>1467.94</c:v>
                </c:pt>
                <c:pt idx="3">
                  <c:v>1144.94</c:v>
                </c:pt>
                <c:pt idx="4">
                  <c:v>1252.71</c:v>
                </c:pt>
              </c:numCache>
            </c:numRef>
          </c:val>
          <c:smooth val="0"/>
          <c:extLst>
            <c:ext xmlns:c16="http://schemas.microsoft.com/office/drawing/2014/chart" uri="{C3380CC4-5D6E-409C-BE32-E72D297353CC}">
              <c16:uniqueId val="{00000001-1AD5-4563-80B3-43D1919E73DE}"/>
            </c:ext>
          </c:extLst>
        </c:ser>
        <c:dLbls>
          <c:showLegendKey val="0"/>
          <c:showVal val="0"/>
          <c:showCatName val="0"/>
          <c:showSerName val="0"/>
          <c:showPercent val="0"/>
          <c:showBubbleSize val="0"/>
        </c:dLbls>
        <c:marker val="1"/>
        <c:smooth val="0"/>
        <c:axId val="519985784"/>
        <c:axId val="519984216"/>
      </c:lineChart>
      <c:dateAx>
        <c:axId val="519985784"/>
        <c:scaling>
          <c:orientation val="minMax"/>
        </c:scaling>
        <c:delete val="1"/>
        <c:axPos val="b"/>
        <c:numFmt formatCode="ge" sourceLinked="1"/>
        <c:majorTickMark val="none"/>
        <c:minorTickMark val="none"/>
        <c:tickLblPos val="none"/>
        <c:crossAx val="519984216"/>
        <c:crosses val="autoZero"/>
        <c:auto val="1"/>
        <c:lblOffset val="100"/>
        <c:baseTimeUnit val="years"/>
      </c:dateAx>
      <c:valAx>
        <c:axId val="519984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9985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100.14</c:v>
                </c:pt>
                <c:pt idx="1">
                  <c:v>99.16</c:v>
                </c:pt>
                <c:pt idx="2">
                  <c:v>97.48</c:v>
                </c:pt>
                <c:pt idx="3">
                  <c:v>99.18</c:v>
                </c:pt>
                <c:pt idx="4">
                  <c:v>97.7</c:v>
                </c:pt>
              </c:numCache>
            </c:numRef>
          </c:val>
          <c:extLst>
            <c:ext xmlns:c16="http://schemas.microsoft.com/office/drawing/2014/chart" uri="{C3380CC4-5D6E-409C-BE32-E72D297353CC}">
              <c16:uniqueId val="{00000000-1C78-45CD-862E-8F1824A995C8}"/>
            </c:ext>
          </c:extLst>
        </c:ser>
        <c:dLbls>
          <c:showLegendKey val="0"/>
          <c:showVal val="0"/>
          <c:showCatName val="0"/>
          <c:showSerName val="0"/>
          <c:showPercent val="0"/>
          <c:showBubbleSize val="0"/>
        </c:dLbls>
        <c:gapWidth val="150"/>
        <c:axId val="519984608"/>
        <c:axId val="5199850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66.56</c:v>
                </c:pt>
                <c:pt idx="1">
                  <c:v>76.849999999999994</c:v>
                </c:pt>
                <c:pt idx="2">
                  <c:v>83.3</c:v>
                </c:pt>
                <c:pt idx="3">
                  <c:v>88.16</c:v>
                </c:pt>
                <c:pt idx="4">
                  <c:v>87.03</c:v>
                </c:pt>
              </c:numCache>
            </c:numRef>
          </c:val>
          <c:smooth val="0"/>
          <c:extLst>
            <c:ext xmlns:c16="http://schemas.microsoft.com/office/drawing/2014/chart" uri="{C3380CC4-5D6E-409C-BE32-E72D297353CC}">
              <c16:uniqueId val="{00000001-1C78-45CD-862E-8F1824A995C8}"/>
            </c:ext>
          </c:extLst>
        </c:ser>
        <c:dLbls>
          <c:showLegendKey val="0"/>
          <c:showVal val="0"/>
          <c:showCatName val="0"/>
          <c:showSerName val="0"/>
          <c:showPercent val="0"/>
          <c:showBubbleSize val="0"/>
        </c:dLbls>
        <c:marker val="1"/>
        <c:smooth val="0"/>
        <c:axId val="519984608"/>
        <c:axId val="519985000"/>
      </c:lineChart>
      <c:dateAx>
        <c:axId val="519984608"/>
        <c:scaling>
          <c:orientation val="minMax"/>
        </c:scaling>
        <c:delete val="1"/>
        <c:axPos val="b"/>
        <c:numFmt formatCode="ge" sourceLinked="1"/>
        <c:majorTickMark val="none"/>
        <c:minorTickMark val="none"/>
        <c:tickLblPos val="none"/>
        <c:crossAx val="519985000"/>
        <c:crosses val="autoZero"/>
        <c:auto val="1"/>
        <c:lblOffset val="100"/>
        <c:baseTimeUnit val="years"/>
      </c:dateAx>
      <c:valAx>
        <c:axId val="519985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9984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177.1</c:v>
                </c:pt>
                <c:pt idx="1">
                  <c:v>178.06</c:v>
                </c:pt>
                <c:pt idx="2">
                  <c:v>178.77</c:v>
                </c:pt>
                <c:pt idx="3">
                  <c:v>176.96</c:v>
                </c:pt>
                <c:pt idx="4">
                  <c:v>179.71</c:v>
                </c:pt>
              </c:numCache>
            </c:numRef>
          </c:val>
          <c:extLst>
            <c:ext xmlns:c16="http://schemas.microsoft.com/office/drawing/2014/chart" uri="{C3380CC4-5D6E-409C-BE32-E72D297353CC}">
              <c16:uniqueId val="{00000000-A513-4F68-AEFA-F959DB309A8A}"/>
            </c:ext>
          </c:extLst>
        </c:ser>
        <c:dLbls>
          <c:showLegendKey val="0"/>
          <c:showVal val="0"/>
          <c:showCatName val="0"/>
          <c:showSerName val="0"/>
          <c:showPercent val="0"/>
          <c:showBubbleSize val="0"/>
        </c:dLbls>
        <c:gapWidth val="150"/>
        <c:axId val="519986568"/>
        <c:axId val="510974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244.29</c:v>
                </c:pt>
                <c:pt idx="1">
                  <c:v>198.4</c:v>
                </c:pt>
                <c:pt idx="2">
                  <c:v>184.56</c:v>
                </c:pt>
                <c:pt idx="3">
                  <c:v>173.89</c:v>
                </c:pt>
                <c:pt idx="4">
                  <c:v>177.02</c:v>
                </c:pt>
              </c:numCache>
            </c:numRef>
          </c:val>
          <c:smooth val="0"/>
          <c:extLst>
            <c:ext xmlns:c16="http://schemas.microsoft.com/office/drawing/2014/chart" uri="{C3380CC4-5D6E-409C-BE32-E72D297353CC}">
              <c16:uniqueId val="{00000001-A513-4F68-AEFA-F959DB309A8A}"/>
            </c:ext>
          </c:extLst>
        </c:ser>
        <c:dLbls>
          <c:showLegendKey val="0"/>
          <c:showVal val="0"/>
          <c:showCatName val="0"/>
          <c:showSerName val="0"/>
          <c:showPercent val="0"/>
          <c:showBubbleSize val="0"/>
        </c:dLbls>
        <c:marker val="1"/>
        <c:smooth val="0"/>
        <c:axId val="519986568"/>
        <c:axId val="510974240"/>
      </c:lineChart>
      <c:dateAx>
        <c:axId val="519986568"/>
        <c:scaling>
          <c:orientation val="minMax"/>
        </c:scaling>
        <c:delete val="1"/>
        <c:axPos val="b"/>
        <c:numFmt formatCode="ge" sourceLinked="1"/>
        <c:majorTickMark val="none"/>
        <c:minorTickMark val="none"/>
        <c:tickLblPos val="none"/>
        <c:crossAx val="510974240"/>
        <c:crosses val="autoZero"/>
        <c:auto val="1"/>
        <c:lblOffset val="100"/>
        <c:baseTimeUnit val="years"/>
      </c:dateAx>
      <c:valAx>
        <c:axId val="510974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9986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【101.92】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【88.06】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【54.23】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【1,209.40】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【83.36】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【219.46】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【74.48】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55" zoomScaleNormal="55" workbookViewId="0">
      <selection activeCell="AP89" sqref="AP89"/>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長野県　茅野市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法適用</v>
      </c>
      <c r="C8" s="48"/>
      <c r="D8" s="48"/>
      <c r="E8" s="48"/>
      <c r="F8" s="48"/>
      <c r="G8" s="48"/>
      <c r="H8" s="48"/>
      <c r="I8" s="48" t="str">
        <f>データ!J6</f>
        <v>下水道事業</v>
      </c>
      <c r="J8" s="48"/>
      <c r="K8" s="48"/>
      <c r="L8" s="48"/>
      <c r="M8" s="48"/>
      <c r="N8" s="48"/>
      <c r="O8" s="48"/>
      <c r="P8" s="48" t="str">
        <f>データ!K6</f>
        <v>特定環境保全公共下水道</v>
      </c>
      <c r="Q8" s="48"/>
      <c r="R8" s="48"/>
      <c r="S8" s="48"/>
      <c r="T8" s="48"/>
      <c r="U8" s="48"/>
      <c r="V8" s="48"/>
      <c r="W8" s="48" t="str">
        <f>データ!L6</f>
        <v>D1</v>
      </c>
      <c r="X8" s="48"/>
      <c r="Y8" s="48"/>
      <c r="Z8" s="48"/>
      <c r="AA8" s="48"/>
      <c r="AB8" s="48"/>
      <c r="AC8" s="48"/>
      <c r="AD8" s="49" t="str">
        <f>データ!$M$6</f>
        <v>非設置</v>
      </c>
      <c r="AE8" s="49"/>
      <c r="AF8" s="49"/>
      <c r="AG8" s="49"/>
      <c r="AH8" s="49"/>
      <c r="AI8" s="49"/>
      <c r="AJ8" s="49"/>
      <c r="AK8" s="3"/>
      <c r="AL8" s="50">
        <f>データ!S6</f>
        <v>56011</v>
      </c>
      <c r="AM8" s="50"/>
      <c r="AN8" s="50"/>
      <c r="AO8" s="50"/>
      <c r="AP8" s="50"/>
      <c r="AQ8" s="50"/>
      <c r="AR8" s="50"/>
      <c r="AS8" s="50"/>
      <c r="AT8" s="45">
        <f>データ!T6</f>
        <v>266.58999999999997</v>
      </c>
      <c r="AU8" s="45"/>
      <c r="AV8" s="45"/>
      <c r="AW8" s="45"/>
      <c r="AX8" s="45"/>
      <c r="AY8" s="45"/>
      <c r="AZ8" s="45"/>
      <c r="BA8" s="45"/>
      <c r="BB8" s="45">
        <f>データ!U6</f>
        <v>210.1</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f>データ!O6</f>
        <v>66.709999999999994</v>
      </c>
      <c r="J10" s="45"/>
      <c r="K10" s="45"/>
      <c r="L10" s="45"/>
      <c r="M10" s="45"/>
      <c r="N10" s="45"/>
      <c r="O10" s="45"/>
      <c r="P10" s="45">
        <f>データ!P6</f>
        <v>7.9</v>
      </c>
      <c r="Q10" s="45"/>
      <c r="R10" s="45"/>
      <c r="S10" s="45"/>
      <c r="T10" s="45"/>
      <c r="U10" s="45"/>
      <c r="V10" s="45"/>
      <c r="W10" s="45">
        <f>データ!Q6</f>
        <v>72.69</v>
      </c>
      <c r="X10" s="45"/>
      <c r="Y10" s="45"/>
      <c r="Z10" s="45"/>
      <c r="AA10" s="45"/>
      <c r="AB10" s="45"/>
      <c r="AC10" s="45"/>
      <c r="AD10" s="50">
        <f>データ!R6</f>
        <v>3061</v>
      </c>
      <c r="AE10" s="50"/>
      <c r="AF10" s="50"/>
      <c r="AG10" s="50"/>
      <c r="AH10" s="50"/>
      <c r="AI10" s="50"/>
      <c r="AJ10" s="50"/>
      <c r="AK10" s="2"/>
      <c r="AL10" s="50">
        <f>データ!V6</f>
        <v>4403</v>
      </c>
      <c r="AM10" s="50"/>
      <c r="AN10" s="50"/>
      <c r="AO10" s="50"/>
      <c r="AP10" s="50"/>
      <c r="AQ10" s="50"/>
      <c r="AR10" s="50"/>
      <c r="AS10" s="50"/>
      <c r="AT10" s="45">
        <f>データ!W6</f>
        <v>6.11</v>
      </c>
      <c r="AU10" s="45"/>
      <c r="AV10" s="45"/>
      <c r="AW10" s="45"/>
      <c r="AX10" s="45"/>
      <c r="AY10" s="45"/>
      <c r="AZ10" s="45"/>
      <c r="BA10" s="45"/>
      <c r="BB10" s="45">
        <f>データ!X6</f>
        <v>720.62</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109</v>
      </c>
      <c r="BM16" s="54"/>
      <c r="BN16" s="54"/>
      <c r="BO16" s="54"/>
      <c r="BP16" s="54"/>
      <c r="BQ16" s="54"/>
      <c r="BR16" s="54"/>
      <c r="BS16" s="54"/>
      <c r="BT16" s="54"/>
      <c r="BU16" s="54"/>
      <c r="BV16" s="54"/>
      <c r="BW16" s="54"/>
      <c r="BX16" s="54"/>
      <c r="BY16" s="54"/>
      <c r="BZ16" s="5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108</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110</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【101.92】</v>
      </c>
      <c r="F85" s="26" t="str">
        <f>データ!AT6</f>
        <v>【88.06】</v>
      </c>
      <c r="G85" s="26" t="str">
        <f>データ!BE6</f>
        <v>【54.23】</v>
      </c>
      <c r="H85" s="26" t="str">
        <f>データ!BP6</f>
        <v>【1,209.40】</v>
      </c>
      <c r="I85" s="26" t="str">
        <f>データ!CA6</f>
        <v>【74.48】</v>
      </c>
      <c r="J85" s="26" t="str">
        <f>データ!CL6</f>
        <v>【219.46】</v>
      </c>
      <c r="K85" s="26" t="str">
        <f>データ!CW6</f>
        <v>【42.82】</v>
      </c>
      <c r="L85" s="26" t="str">
        <f>データ!DH6</f>
        <v>【83.36】</v>
      </c>
      <c r="M85" s="26" t="str">
        <f>データ!DS6</f>
        <v>【24.88】</v>
      </c>
      <c r="N85" s="26" t="str">
        <f>データ!ED6</f>
        <v>【0.01】</v>
      </c>
      <c r="O85" s="26" t="str">
        <f>データ!EO6</f>
        <v>【0.12】</v>
      </c>
    </row>
  </sheetData>
  <sheetProtection algorithmName="SHA-512" hashValue="zTUwj2kX72yuNbVUlEquTuHpPARVo/Htw4EH8Zej7ZTc2sBhfZbiRceyqlhcF6YzvQnTmtxOh+htI4xh6Wx06w==" saltValue="ex3BGCaX0pLpDhWZp+hkYg=="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6" t="s">
        <v>52</v>
      </c>
      <c r="I3" s="77"/>
      <c r="J3" s="77"/>
      <c r="K3" s="77"/>
      <c r="L3" s="77"/>
      <c r="M3" s="77"/>
      <c r="N3" s="77"/>
      <c r="O3" s="77"/>
      <c r="P3" s="77"/>
      <c r="Q3" s="77"/>
      <c r="R3" s="77"/>
      <c r="S3" s="77"/>
      <c r="T3" s="77"/>
      <c r="U3" s="77"/>
      <c r="V3" s="77"/>
      <c r="W3" s="77"/>
      <c r="X3" s="78"/>
      <c r="Y3" s="82" t="s">
        <v>53</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54</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8" x14ac:dyDescent="0.15">
      <c r="A4" s="28" t="s">
        <v>55</v>
      </c>
      <c r="B4" s="30"/>
      <c r="C4" s="30"/>
      <c r="D4" s="30"/>
      <c r="E4" s="30"/>
      <c r="F4" s="30"/>
      <c r="G4" s="30"/>
      <c r="H4" s="79"/>
      <c r="I4" s="80"/>
      <c r="J4" s="80"/>
      <c r="K4" s="80"/>
      <c r="L4" s="80"/>
      <c r="M4" s="80"/>
      <c r="N4" s="80"/>
      <c r="O4" s="80"/>
      <c r="P4" s="80"/>
      <c r="Q4" s="80"/>
      <c r="R4" s="80"/>
      <c r="S4" s="80"/>
      <c r="T4" s="80"/>
      <c r="U4" s="80"/>
      <c r="V4" s="80"/>
      <c r="W4" s="80"/>
      <c r="X4" s="81"/>
      <c r="Y4" s="75" t="s">
        <v>56</v>
      </c>
      <c r="Z4" s="75"/>
      <c r="AA4" s="75"/>
      <c r="AB4" s="75"/>
      <c r="AC4" s="75"/>
      <c r="AD4" s="75"/>
      <c r="AE4" s="75"/>
      <c r="AF4" s="75"/>
      <c r="AG4" s="75"/>
      <c r="AH4" s="75"/>
      <c r="AI4" s="75"/>
      <c r="AJ4" s="75" t="s">
        <v>57</v>
      </c>
      <c r="AK4" s="75"/>
      <c r="AL4" s="75"/>
      <c r="AM4" s="75"/>
      <c r="AN4" s="75"/>
      <c r="AO4" s="75"/>
      <c r="AP4" s="75"/>
      <c r="AQ4" s="75"/>
      <c r="AR4" s="75"/>
      <c r="AS4" s="75"/>
      <c r="AT4" s="75"/>
      <c r="AU4" s="75" t="s">
        <v>58</v>
      </c>
      <c r="AV4" s="75"/>
      <c r="AW4" s="75"/>
      <c r="AX4" s="75"/>
      <c r="AY4" s="75"/>
      <c r="AZ4" s="75"/>
      <c r="BA4" s="75"/>
      <c r="BB4" s="75"/>
      <c r="BC4" s="75"/>
      <c r="BD4" s="75"/>
      <c r="BE4" s="75"/>
      <c r="BF4" s="75" t="s">
        <v>59</v>
      </c>
      <c r="BG4" s="75"/>
      <c r="BH4" s="75"/>
      <c r="BI4" s="75"/>
      <c r="BJ4" s="75"/>
      <c r="BK4" s="75"/>
      <c r="BL4" s="75"/>
      <c r="BM4" s="75"/>
      <c r="BN4" s="75"/>
      <c r="BO4" s="75"/>
      <c r="BP4" s="75"/>
      <c r="BQ4" s="75" t="s">
        <v>60</v>
      </c>
      <c r="BR4" s="75"/>
      <c r="BS4" s="75"/>
      <c r="BT4" s="75"/>
      <c r="BU4" s="75"/>
      <c r="BV4" s="75"/>
      <c r="BW4" s="75"/>
      <c r="BX4" s="75"/>
      <c r="BY4" s="75"/>
      <c r="BZ4" s="75"/>
      <c r="CA4" s="75"/>
      <c r="CB4" s="75" t="s">
        <v>61</v>
      </c>
      <c r="CC4" s="75"/>
      <c r="CD4" s="75"/>
      <c r="CE4" s="75"/>
      <c r="CF4" s="75"/>
      <c r="CG4" s="75"/>
      <c r="CH4" s="75"/>
      <c r="CI4" s="75"/>
      <c r="CJ4" s="75"/>
      <c r="CK4" s="75"/>
      <c r="CL4" s="75"/>
      <c r="CM4" s="75" t="s">
        <v>62</v>
      </c>
      <c r="CN4" s="75"/>
      <c r="CO4" s="75"/>
      <c r="CP4" s="75"/>
      <c r="CQ4" s="75"/>
      <c r="CR4" s="75"/>
      <c r="CS4" s="75"/>
      <c r="CT4" s="75"/>
      <c r="CU4" s="75"/>
      <c r="CV4" s="75"/>
      <c r="CW4" s="75"/>
      <c r="CX4" s="75" t="s">
        <v>63</v>
      </c>
      <c r="CY4" s="75"/>
      <c r="CZ4" s="75"/>
      <c r="DA4" s="75"/>
      <c r="DB4" s="75"/>
      <c r="DC4" s="75"/>
      <c r="DD4" s="75"/>
      <c r="DE4" s="75"/>
      <c r="DF4" s="75"/>
      <c r="DG4" s="75"/>
      <c r="DH4" s="75"/>
      <c r="DI4" s="75" t="s">
        <v>64</v>
      </c>
      <c r="DJ4" s="75"/>
      <c r="DK4" s="75"/>
      <c r="DL4" s="75"/>
      <c r="DM4" s="75"/>
      <c r="DN4" s="75"/>
      <c r="DO4" s="75"/>
      <c r="DP4" s="75"/>
      <c r="DQ4" s="75"/>
      <c r="DR4" s="75"/>
      <c r="DS4" s="75"/>
      <c r="DT4" s="75" t="s">
        <v>65</v>
      </c>
      <c r="DU4" s="75"/>
      <c r="DV4" s="75"/>
      <c r="DW4" s="75"/>
      <c r="DX4" s="75"/>
      <c r="DY4" s="75"/>
      <c r="DZ4" s="75"/>
      <c r="EA4" s="75"/>
      <c r="EB4" s="75"/>
      <c r="EC4" s="75"/>
      <c r="ED4" s="75"/>
      <c r="EE4" s="75" t="s">
        <v>66</v>
      </c>
      <c r="EF4" s="75"/>
      <c r="EG4" s="75"/>
      <c r="EH4" s="75"/>
      <c r="EI4" s="75"/>
      <c r="EJ4" s="75"/>
      <c r="EK4" s="75"/>
      <c r="EL4" s="75"/>
      <c r="EM4" s="75"/>
      <c r="EN4" s="75"/>
      <c r="EO4" s="75"/>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2018</v>
      </c>
      <c r="C6" s="33">
        <f t="shared" ref="C6:X6" si="3">C7</f>
        <v>202142</v>
      </c>
      <c r="D6" s="33">
        <f t="shared" si="3"/>
        <v>46</v>
      </c>
      <c r="E6" s="33">
        <f t="shared" si="3"/>
        <v>17</v>
      </c>
      <c r="F6" s="33">
        <f t="shared" si="3"/>
        <v>4</v>
      </c>
      <c r="G6" s="33">
        <f t="shared" si="3"/>
        <v>0</v>
      </c>
      <c r="H6" s="33" t="str">
        <f t="shared" si="3"/>
        <v>長野県　茅野市</v>
      </c>
      <c r="I6" s="33" t="str">
        <f t="shared" si="3"/>
        <v>法適用</v>
      </c>
      <c r="J6" s="33" t="str">
        <f t="shared" si="3"/>
        <v>下水道事業</v>
      </c>
      <c r="K6" s="33" t="str">
        <f t="shared" si="3"/>
        <v>特定環境保全公共下水道</v>
      </c>
      <c r="L6" s="33" t="str">
        <f t="shared" si="3"/>
        <v>D1</v>
      </c>
      <c r="M6" s="33" t="str">
        <f t="shared" si="3"/>
        <v>非設置</v>
      </c>
      <c r="N6" s="34" t="str">
        <f t="shared" si="3"/>
        <v>-</v>
      </c>
      <c r="O6" s="34">
        <f t="shared" si="3"/>
        <v>66.709999999999994</v>
      </c>
      <c r="P6" s="34">
        <f t="shared" si="3"/>
        <v>7.9</v>
      </c>
      <c r="Q6" s="34">
        <f t="shared" si="3"/>
        <v>72.69</v>
      </c>
      <c r="R6" s="34">
        <f t="shared" si="3"/>
        <v>3061</v>
      </c>
      <c r="S6" s="34">
        <f t="shared" si="3"/>
        <v>56011</v>
      </c>
      <c r="T6" s="34">
        <f t="shared" si="3"/>
        <v>266.58999999999997</v>
      </c>
      <c r="U6" s="34">
        <f t="shared" si="3"/>
        <v>210.1</v>
      </c>
      <c r="V6" s="34">
        <f t="shared" si="3"/>
        <v>4403</v>
      </c>
      <c r="W6" s="34">
        <f t="shared" si="3"/>
        <v>6.11</v>
      </c>
      <c r="X6" s="34">
        <f t="shared" si="3"/>
        <v>720.62</v>
      </c>
      <c r="Y6" s="35">
        <f>IF(Y7="",NA(),Y7)</f>
        <v>100.44</v>
      </c>
      <c r="Z6" s="35">
        <f t="shared" ref="Z6:AH6" si="4">IF(Z7="",NA(),Z7)</f>
        <v>100</v>
      </c>
      <c r="AA6" s="35">
        <f t="shared" si="4"/>
        <v>100</v>
      </c>
      <c r="AB6" s="35">
        <f t="shared" si="4"/>
        <v>100</v>
      </c>
      <c r="AC6" s="35">
        <f t="shared" si="4"/>
        <v>100</v>
      </c>
      <c r="AD6" s="35">
        <f t="shared" si="4"/>
        <v>101.24</v>
      </c>
      <c r="AE6" s="35">
        <f t="shared" si="4"/>
        <v>99.07</v>
      </c>
      <c r="AF6" s="35">
        <f t="shared" si="4"/>
        <v>101.17</v>
      </c>
      <c r="AG6" s="35">
        <f t="shared" si="4"/>
        <v>103.61</v>
      </c>
      <c r="AH6" s="35">
        <f t="shared" si="4"/>
        <v>102.95</v>
      </c>
      <c r="AI6" s="34" t="str">
        <f>IF(AI7="","",IF(AI7="-","【-】","【"&amp;SUBSTITUTE(TEXT(AI7,"#,##0.00"),"-","△")&amp;"】"))</f>
        <v>【101.92】</v>
      </c>
      <c r="AJ6" s="34">
        <f>IF(AJ7="",NA(),AJ7)</f>
        <v>0</v>
      </c>
      <c r="AK6" s="34">
        <f t="shared" ref="AK6:AS6" si="5">IF(AK7="",NA(),AK7)</f>
        <v>0</v>
      </c>
      <c r="AL6" s="34">
        <f t="shared" si="5"/>
        <v>0</v>
      </c>
      <c r="AM6" s="34">
        <f t="shared" si="5"/>
        <v>0</v>
      </c>
      <c r="AN6" s="34">
        <f t="shared" si="5"/>
        <v>0</v>
      </c>
      <c r="AO6" s="35">
        <f t="shared" si="5"/>
        <v>184.13</v>
      </c>
      <c r="AP6" s="35">
        <f t="shared" si="5"/>
        <v>64.760000000000005</v>
      </c>
      <c r="AQ6" s="35">
        <f t="shared" si="5"/>
        <v>68.930000000000007</v>
      </c>
      <c r="AR6" s="35">
        <f t="shared" si="5"/>
        <v>80.63</v>
      </c>
      <c r="AS6" s="35">
        <f t="shared" si="5"/>
        <v>27.02</v>
      </c>
      <c r="AT6" s="34" t="str">
        <f>IF(AT7="","",IF(AT7="-","【-】","【"&amp;SUBSTITUTE(TEXT(AT7,"#,##0.00"),"-","△")&amp;"】"))</f>
        <v>【88.06】</v>
      </c>
      <c r="AU6" s="35">
        <f>IF(AU7="",NA(),AU7)</f>
        <v>373.91</v>
      </c>
      <c r="AV6" s="35">
        <f t="shared" ref="AV6:BD6" si="6">IF(AV7="",NA(),AV7)</f>
        <v>335.36</v>
      </c>
      <c r="AW6" s="35">
        <f t="shared" si="6"/>
        <v>327.72</v>
      </c>
      <c r="AX6" s="35">
        <f t="shared" si="6"/>
        <v>375.41</v>
      </c>
      <c r="AY6" s="35">
        <f t="shared" si="6"/>
        <v>375.58</v>
      </c>
      <c r="AZ6" s="35">
        <f t="shared" si="6"/>
        <v>63.22</v>
      </c>
      <c r="BA6" s="35">
        <f t="shared" si="6"/>
        <v>88.18</v>
      </c>
      <c r="BB6" s="35">
        <f t="shared" si="6"/>
        <v>70.42</v>
      </c>
      <c r="BC6" s="35">
        <f t="shared" si="6"/>
        <v>70.92</v>
      </c>
      <c r="BD6" s="35">
        <f t="shared" si="6"/>
        <v>60.67</v>
      </c>
      <c r="BE6" s="34" t="str">
        <f>IF(BE7="","",IF(BE7="-","【-】","【"&amp;SUBSTITUTE(TEXT(BE7,"#,##0.00"),"-","△")&amp;"】"))</f>
        <v>【54.23】</v>
      </c>
      <c r="BF6" s="35">
        <f>IF(BF7="",NA(),BF7)</f>
        <v>804.42</v>
      </c>
      <c r="BG6" s="35">
        <f t="shared" ref="BG6:BO6" si="7">IF(BG7="",NA(),BG7)</f>
        <v>599.51</v>
      </c>
      <c r="BH6" s="35">
        <f t="shared" si="7"/>
        <v>393.18</v>
      </c>
      <c r="BI6" s="35">
        <f t="shared" si="7"/>
        <v>665.31</v>
      </c>
      <c r="BJ6" s="35">
        <f t="shared" si="7"/>
        <v>727.16</v>
      </c>
      <c r="BK6" s="35">
        <f t="shared" si="7"/>
        <v>1436</v>
      </c>
      <c r="BL6" s="35">
        <f t="shared" si="7"/>
        <v>1390.86</v>
      </c>
      <c r="BM6" s="35">
        <f t="shared" si="7"/>
        <v>1467.94</v>
      </c>
      <c r="BN6" s="35">
        <f t="shared" si="7"/>
        <v>1144.94</v>
      </c>
      <c r="BO6" s="35">
        <f t="shared" si="7"/>
        <v>1252.71</v>
      </c>
      <c r="BP6" s="34" t="str">
        <f>IF(BP7="","",IF(BP7="-","【-】","【"&amp;SUBSTITUTE(TEXT(BP7,"#,##0.00"),"-","△")&amp;"】"))</f>
        <v>【1,209.40】</v>
      </c>
      <c r="BQ6" s="35">
        <f>IF(BQ7="",NA(),BQ7)</f>
        <v>100.14</v>
      </c>
      <c r="BR6" s="35">
        <f t="shared" ref="BR6:BZ6" si="8">IF(BR7="",NA(),BR7)</f>
        <v>99.16</v>
      </c>
      <c r="BS6" s="35">
        <f t="shared" si="8"/>
        <v>97.48</v>
      </c>
      <c r="BT6" s="35">
        <f t="shared" si="8"/>
        <v>99.18</v>
      </c>
      <c r="BU6" s="35">
        <f t="shared" si="8"/>
        <v>97.7</v>
      </c>
      <c r="BV6" s="35">
        <f t="shared" si="8"/>
        <v>66.56</v>
      </c>
      <c r="BW6" s="35">
        <f t="shared" si="8"/>
        <v>76.849999999999994</v>
      </c>
      <c r="BX6" s="35">
        <f t="shared" si="8"/>
        <v>83.3</v>
      </c>
      <c r="BY6" s="35">
        <f t="shared" si="8"/>
        <v>88.16</v>
      </c>
      <c r="BZ6" s="35">
        <f t="shared" si="8"/>
        <v>87.03</v>
      </c>
      <c r="CA6" s="34" t="str">
        <f>IF(CA7="","",IF(CA7="-","【-】","【"&amp;SUBSTITUTE(TEXT(CA7,"#,##0.00"),"-","△")&amp;"】"))</f>
        <v>【74.48】</v>
      </c>
      <c r="CB6" s="35">
        <f>IF(CB7="",NA(),CB7)</f>
        <v>177.1</v>
      </c>
      <c r="CC6" s="35">
        <f t="shared" ref="CC6:CK6" si="9">IF(CC7="",NA(),CC7)</f>
        <v>178.06</v>
      </c>
      <c r="CD6" s="35">
        <f t="shared" si="9"/>
        <v>178.77</v>
      </c>
      <c r="CE6" s="35">
        <f t="shared" si="9"/>
        <v>176.96</v>
      </c>
      <c r="CF6" s="35">
        <f t="shared" si="9"/>
        <v>179.71</v>
      </c>
      <c r="CG6" s="35">
        <f t="shared" si="9"/>
        <v>244.29</v>
      </c>
      <c r="CH6" s="35">
        <f t="shared" si="9"/>
        <v>198.4</v>
      </c>
      <c r="CI6" s="35">
        <f t="shared" si="9"/>
        <v>184.56</v>
      </c>
      <c r="CJ6" s="35">
        <f t="shared" si="9"/>
        <v>173.89</v>
      </c>
      <c r="CK6" s="35">
        <f t="shared" si="9"/>
        <v>177.02</v>
      </c>
      <c r="CL6" s="34" t="str">
        <f>IF(CL7="","",IF(CL7="-","【-】","【"&amp;SUBSTITUTE(TEXT(CL7,"#,##0.00"),"-","△")&amp;"】"))</f>
        <v>【219.46】</v>
      </c>
      <c r="CM6" s="35" t="str">
        <f>IF(CM7="",NA(),CM7)</f>
        <v>-</v>
      </c>
      <c r="CN6" s="35" t="str">
        <f t="shared" ref="CN6:CV6" si="10">IF(CN7="",NA(),CN7)</f>
        <v>-</v>
      </c>
      <c r="CO6" s="35" t="str">
        <f t="shared" si="10"/>
        <v>-</v>
      </c>
      <c r="CP6" s="35" t="str">
        <f t="shared" si="10"/>
        <v>-</v>
      </c>
      <c r="CQ6" s="35" t="str">
        <f t="shared" si="10"/>
        <v>-</v>
      </c>
      <c r="CR6" s="35">
        <f t="shared" si="10"/>
        <v>43.58</v>
      </c>
      <c r="CS6" s="35">
        <f t="shared" si="10"/>
        <v>39.25</v>
      </c>
      <c r="CT6" s="35">
        <f t="shared" si="10"/>
        <v>43.18</v>
      </c>
      <c r="CU6" s="35">
        <f t="shared" si="10"/>
        <v>42.38</v>
      </c>
      <c r="CV6" s="35">
        <f t="shared" si="10"/>
        <v>46.17</v>
      </c>
      <c r="CW6" s="34" t="str">
        <f>IF(CW7="","",IF(CW7="-","【-】","【"&amp;SUBSTITUTE(TEXT(CW7,"#,##0.00"),"-","△")&amp;"】"))</f>
        <v>【42.82】</v>
      </c>
      <c r="CX6" s="35">
        <f>IF(CX7="",NA(),CX7)</f>
        <v>97.71</v>
      </c>
      <c r="CY6" s="35">
        <f t="shared" ref="CY6:DG6" si="11">IF(CY7="",NA(),CY7)</f>
        <v>97.71</v>
      </c>
      <c r="CZ6" s="35">
        <f t="shared" si="11"/>
        <v>97.87</v>
      </c>
      <c r="DA6" s="35">
        <f t="shared" si="11"/>
        <v>97.71</v>
      </c>
      <c r="DB6" s="35">
        <f t="shared" si="11"/>
        <v>97.71</v>
      </c>
      <c r="DC6" s="35">
        <f t="shared" si="11"/>
        <v>82.35</v>
      </c>
      <c r="DD6" s="35">
        <f t="shared" si="11"/>
        <v>86.43</v>
      </c>
      <c r="DE6" s="35">
        <f t="shared" si="11"/>
        <v>86.43</v>
      </c>
      <c r="DF6" s="35">
        <f t="shared" si="11"/>
        <v>87.01</v>
      </c>
      <c r="DG6" s="35">
        <f t="shared" si="11"/>
        <v>87.84</v>
      </c>
      <c r="DH6" s="34" t="str">
        <f>IF(DH7="","",IF(DH7="-","【-】","【"&amp;SUBSTITUTE(TEXT(DH7,"#,##0.00"),"-","△")&amp;"】"))</f>
        <v>【83.36】</v>
      </c>
      <c r="DI6" s="35">
        <f>IF(DI7="",NA(),DI7)</f>
        <v>23.7</v>
      </c>
      <c r="DJ6" s="35">
        <f t="shared" ref="DJ6:DR6" si="12">IF(DJ7="",NA(),DJ7)</f>
        <v>23.39</v>
      </c>
      <c r="DK6" s="35">
        <f t="shared" si="12"/>
        <v>24.47</v>
      </c>
      <c r="DL6" s="35">
        <f t="shared" si="12"/>
        <v>28.87</v>
      </c>
      <c r="DM6" s="35">
        <f t="shared" si="12"/>
        <v>31.59</v>
      </c>
      <c r="DN6" s="35">
        <f t="shared" si="12"/>
        <v>22.34</v>
      </c>
      <c r="DO6" s="35">
        <f t="shared" si="12"/>
        <v>25.07</v>
      </c>
      <c r="DP6" s="35">
        <f t="shared" si="12"/>
        <v>28.48</v>
      </c>
      <c r="DQ6" s="35">
        <f t="shared" si="12"/>
        <v>28.59</v>
      </c>
      <c r="DR6" s="35">
        <f t="shared" si="12"/>
        <v>26.56</v>
      </c>
      <c r="DS6" s="34" t="str">
        <f>IF(DS7="","",IF(DS7="-","【-】","【"&amp;SUBSTITUTE(TEXT(DS7,"#,##0.00"),"-","△")&amp;"】"))</f>
        <v>【24.88】</v>
      </c>
      <c r="DT6" s="34">
        <f>IF(DT7="",NA(),DT7)</f>
        <v>0</v>
      </c>
      <c r="DU6" s="34">
        <f t="shared" ref="DU6:EC6" si="13">IF(DU7="",NA(),DU7)</f>
        <v>0</v>
      </c>
      <c r="DV6" s="34">
        <f t="shared" si="13"/>
        <v>0</v>
      </c>
      <c r="DW6" s="34">
        <f t="shared" si="13"/>
        <v>0</v>
      </c>
      <c r="DX6" s="34">
        <f t="shared" si="13"/>
        <v>0</v>
      </c>
      <c r="DY6" s="34">
        <f t="shared" si="13"/>
        <v>0</v>
      </c>
      <c r="DZ6" s="34">
        <f t="shared" si="13"/>
        <v>0</v>
      </c>
      <c r="EA6" s="34">
        <f t="shared" si="13"/>
        <v>0</v>
      </c>
      <c r="EB6" s="34">
        <f t="shared" si="13"/>
        <v>0</v>
      </c>
      <c r="EC6" s="34">
        <f t="shared" si="13"/>
        <v>0</v>
      </c>
      <c r="ED6" s="34" t="str">
        <f>IF(ED7="","",IF(ED7="-","【-】","【"&amp;SUBSTITUTE(TEXT(ED7,"#,##0.00"),"-","△")&amp;"】"))</f>
        <v>【0.01】</v>
      </c>
      <c r="EE6" s="34">
        <f>IF(EE7="",NA(),EE7)</f>
        <v>0</v>
      </c>
      <c r="EF6" s="34">
        <f t="shared" ref="EF6:EN6" si="14">IF(EF7="",NA(),EF7)</f>
        <v>0</v>
      </c>
      <c r="EG6" s="34">
        <f t="shared" si="14"/>
        <v>0</v>
      </c>
      <c r="EH6" s="34">
        <f t="shared" si="14"/>
        <v>0</v>
      </c>
      <c r="EI6" s="34">
        <f t="shared" si="14"/>
        <v>0</v>
      </c>
      <c r="EJ6" s="35">
        <f t="shared" si="14"/>
        <v>0.04</v>
      </c>
      <c r="EK6" s="35">
        <f t="shared" si="14"/>
        <v>0.08</v>
      </c>
      <c r="EL6" s="35">
        <f t="shared" si="14"/>
        <v>0.04</v>
      </c>
      <c r="EM6" s="35">
        <f t="shared" si="14"/>
        <v>0.15</v>
      </c>
      <c r="EN6" s="35">
        <f t="shared" si="14"/>
        <v>0.06</v>
      </c>
      <c r="EO6" s="34" t="str">
        <f>IF(EO7="","",IF(EO7="-","【-】","【"&amp;SUBSTITUTE(TEXT(EO7,"#,##0.00"),"-","△")&amp;"】"))</f>
        <v>【0.12】</v>
      </c>
    </row>
    <row r="7" spans="1:148" s="36" customFormat="1" x14ac:dyDescent="0.15">
      <c r="A7" s="28"/>
      <c r="B7" s="37">
        <v>2018</v>
      </c>
      <c r="C7" s="37">
        <v>202142</v>
      </c>
      <c r="D7" s="37">
        <v>46</v>
      </c>
      <c r="E7" s="37">
        <v>17</v>
      </c>
      <c r="F7" s="37">
        <v>4</v>
      </c>
      <c r="G7" s="37">
        <v>0</v>
      </c>
      <c r="H7" s="37" t="s">
        <v>96</v>
      </c>
      <c r="I7" s="37" t="s">
        <v>97</v>
      </c>
      <c r="J7" s="37" t="s">
        <v>98</v>
      </c>
      <c r="K7" s="37" t="s">
        <v>99</v>
      </c>
      <c r="L7" s="37" t="s">
        <v>100</v>
      </c>
      <c r="M7" s="37" t="s">
        <v>101</v>
      </c>
      <c r="N7" s="38" t="s">
        <v>102</v>
      </c>
      <c r="O7" s="38">
        <v>66.709999999999994</v>
      </c>
      <c r="P7" s="38">
        <v>7.9</v>
      </c>
      <c r="Q7" s="38">
        <v>72.69</v>
      </c>
      <c r="R7" s="38">
        <v>3061</v>
      </c>
      <c r="S7" s="38">
        <v>56011</v>
      </c>
      <c r="T7" s="38">
        <v>266.58999999999997</v>
      </c>
      <c r="U7" s="38">
        <v>210.1</v>
      </c>
      <c r="V7" s="38">
        <v>4403</v>
      </c>
      <c r="W7" s="38">
        <v>6.11</v>
      </c>
      <c r="X7" s="38">
        <v>720.62</v>
      </c>
      <c r="Y7" s="38">
        <v>100.44</v>
      </c>
      <c r="Z7" s="38">
        <v>100</v>
      </c>
      <c r="AA7" s="38">
        <v>100</v>
      </c>
      <c r="AB7" s="38">
        <v>100</v>
      </c>
      <c r="AC7" s="38">
        <v>100</v>
      </c>
      <c r="AD7" s="38">
        <v>101.24</v>
      </c>
      <c r="AE7" s="38">
        <v>99.07</v>
      </c>
      <c r="AF7" s="38">
        <v>101.17</v>
      </c>
      <c r="AG7" s="38">
        <v>103.61</v>
      </c>
      <c r="AH7" s="38">
        <v>102.95</v>
      </c>
      <c r="AI7" s="38">
        <v>101.92</v>
      </c>
      <c r="AJ7" s="38">
        <v>0</v>
      </c>
      <c r="AK7" s="38">
        <v>0</v>
      </c>
      <c r="AL7" s="38">
        <v>0</v>
      </c>
      <c r="AM7" s="38">
        <v>0</v>
      </c>
      <c r="AN7" s="38">
        <v>0</v>
      </c>
      <c r="AO7" s="38">
        <v>184.13</v>
      </c>
      <c r="AP7" s="38">
        <v>64.760000000000005</v>
      </c>
      <c r="AQ7" s="38">
        <v>68.930000000000007</v>
      </c>
      <c r="AR7" s="38">
        <v>80.63</v>
      </c>
      <c r="AS7" s="38">
        <v>27.02</v>
      </c>
      <c r="AT7" s="38">
        <v>88.06</v>
      </c>
      <c r="AU7" s="38">
        <v>373.91</v>
      </c>
      <c r="AV7" s="38">
        <v>335.36</v>
      </c>
      <c r="AW7" s="38">
        <v>327.72</v>
      </c>
      <c r="AX7" s="38">
        <v>375.41</v>
      </c>
      <c r="AY7" s="38">
        <v>375.58</v>
      </c>
      <c r="AZ7" s="38">
        <v>63.22</v>
      </c>
      <c r="BA7" s="38">
        <v>88.18</v>
      </c>
      <c r="BB7" s="38">
        <v>70.42</v>
      </c>
      <c r="BC7" s="38">
        <v>70.92</v>
      </c>
      <c r="BD7" s="38">
        <v>60.67</v>
      </c>
      <c r="BE7" s="38">
        <v>54.23</v>
      </c>
      <c r="BF7" s="38">
        <v>804.42</v>
      </c>
      <c r="BG7" s="38">
        <v>599.51</v>
      </c>
      <c r="BH7" s="38">
        <v>393.18</v>
      </c>
      <c r="BI7" s="38">
        <v>665.31</v>
      </c>
      <c r="BJ7" s="38">
        <v>727.16</v>
      </c>
      <c r="BK7" s="38">
        <v>1436</v>
      </c>
      <c r="BL7" s="38">
        <v>1390.86</v>
      </c>
      <c r="BM7" s="38">
        <v>1467.94</v>
      </c>
      <c r="BN7" s="38">
        <v>1144.94</v>
      </c>
      <c r="BO7" s="38">
        <v>1252.71</v>
      </c>
      <c r="BP7" s="38">
        <v>1209.4000000000001</v>
      </c>
      <c r="BQ7" s="38">
        <v>100.14</v>
      </c>
      <c r="BR7" s="38">
        <v>99.16</v>
      </c>
      <c r="BS7" s="38">
        <v>97.48</v>
      </c>
      <c r="BT7" s="38">
        <v>99.18</v>
      </c>
      <c r="BU7" s="38">
        <v>97.7</v>
      </c>
      <c r="BV7" s="38">
        <v>66.56</v>
      </c>
      <c r="BW7" s="38">
        <v>76.849999999999994</v>
      </c>
      <c r="BX7" s="38">
        <v>83.3</v>
      </c>
      <c r="BY7" s="38">
        <v>88.16</v>
      </c>
      <c r="BZ7" s="38">
        <v>87.03</v>
      </c>
      <c r="CA7" s="38">
        <v>74.48</v>
      </c>
      <c r="CB7" s="38">
        <v>177.1</v>
      </c>
      <c r="CC7" s="38">
        <v>178.06</v>
      </c>
      <c r="CD7" s="38">
        <v>178.77</v>
      </c>
      <c r="CE7" s="38">
        <v>176.96</v>
      </c>
      <c r="CF7" s="38">
        <v>179.71</v>
      </c>
      <c r="CG7" s="38">
        <v>244.29</v>
      </c>
      <c r="CH7" s="38">
        <v>198.4</v>
      </c>
      <c r="CI7" s="38">
        <v>184.56</v>
      </c>
      <c r="CJ7" s="38">
        <v>173.89</v>
      </c>
      <c r="CK7" s="38">
        <v>177.02</v>
      </c>
      <c r="CL7" s="38">
        <v>219.46</v>
      </c>
      <c r="CM7" s="38" t="s">
        <v>102</v>
      </c>
      <c r="CN7" s="38" t="s">
        <v>102</v>
      </c>
      <c r="CO7" s="38" t="s">
        <v>102</v>
      </c>
      <c r="CP7" s="38" t="s">
        <v>102</v>
      </c>
      <c r="CQ7" s="38" t="s">
        <v>102</v>
      </c>
      <c r="CR7" s="38">
        <v>43.58</v>
      </c>
      <c r="CS7" s="38">
        <v>39.25</v>
      </c>
      <c r="CT7" s="38">
        <v>43.18</v>
      </c>
      <c r="CU7" s="38">
        <v>42.38</v>
      </c>
      <c r="CV7" s="38">
        <v>46.17</v>
      </c>
      <c r="CW7" s="38">
        <v>42.82</v>
      </c>
      <c r="CX7" s="38">
        <v>97.71</v>
      </c>
      <c r="CY7" s="38">
        <v>97.71</v>
      </c>
      <c r="CZ7" s="38">
        <v>97.87</v>
      </c>
      <c r="DA7" s="38">
        <v>97.71</v>
      </c>
      <c r="DB7" s="38">
        <v>97.71</v>
      </c>
      <c r="DC7" s="38">
        <v>82.35</v>
      </c>
      <c r="DD7" s="38">
        <v>86.43</v>
      </c>
      <c r="DE7" s="38">
        <v>86.43</v>
      </c>
      <c r="DF7" s="38">
        <v>87.01</v>
      </c>
      <c r="DG7" s="38">
        <v>87.84</v>
      </c>
      <c r="DH7" s="38">
        <v>83.36</v>
      </c>
      <c r="DI7" s="38">
        <v>23.7</v>
      </c>
      <c r="DJ7" s="38">
        <v>23.39</v>
      </c>
      <c r="DK7" s="38">
        <v>24.47</v>
      </c>
      <c r="DL7" s="38">
        <v>28.87</v>
      </c>
      <c r="DM7" s="38">
        <v>31.59</v>
      </c>
      <c r="DN7" s="38">
        <v>22.34</v>
      </c>
      <c r="DO7" s="38">
        <v>25.07</v>
      </c>
      <c r="DP7" s="38">
        <v>28.48</v>
      </c>
      <c r="DQ7" s="38">
        <v>28.59</v>
      </c>
      <c r="DR7" s="38">
        <v>26.56</v>
      </c>
      <c r="DS7" s="38">
        <v>24.88</v>
      </c>
      <c r="DT7" s="38">
        <v>0</v>
      </c>
      <c r="DU7" s="38">
        <v>0</v>
      </c>
      <c r="DV7" s="38">
        <v>0</v>
      </c>
      <c r="DW7" s="38">
        <v>0</v>
      </c>
      <c r="DX7" s="38">
        <v>0</v>
      </c>
      <c r="DY7" s="38">
        <v>0</v>
      </c>
      <c r="DZ7" s="38">
        <v>0</v>
      </c>
      <c r="EA7" s="38">
        <v>0</v>
      </c>
      <c r="EB7" s="38">
        <v>0</v>
      </c>
      <c r="EC7" s="38">
        <v>0</v>
      </c>
      <c r="ED7" s="38">
        <v>0.01</v>
      </c>
      <c r="EE7" s="38">
        <v>0</v>
      </c>
      <c r="EF7" s="38">
        <v>0</v>
      </c>
      <c r="EG7" s="38">
        <v>0</v>
      </c>
      <c r="EH7" s="38">
        <v>0</v>
      </c>
      <c r="EI7" s="38">
        <v>0</v>
      </c>
      <c r="EJ7" s="38">
        <v>0.04</v>
      </c>
      <c r="EK7" s="38">
        <v>0.08</v>
      </c>
      <c r="EL7" s="38">
        <v>0.04</v>
      </c>
      <c r="EM7" s="38">
        <v>0.15</v>
      </c>
      <c r="EN7" s="38">
        <v>0.06</v>
      </c>
      <c r="EO7" s="38">
        <v>0.12</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2020-01-27T04:17:23Z</cp:lastPrinted>
  <dcterms:created xsi:type="dcterms:W3CDTF">2019-12-05T04:49:55Z</dcterms:created>
  <dcterms:modified xsi:type="dcterms:W3CDTF">2020-02-20T02:31:29Z</dcterms:modified>
  <cp:category/>
</cp:coreProperties>
</file>