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8　北アルプス地域振興局\202126 大町市\"/>
    </mc:Choice>
  </mc:AlternateContent>
  <workbookProtection workbookAlgorithmName="SHA-512" workbookHashValue="hr/xCc6cduxIgPKFnSV5j7u/X/BLU/Vze+q4ZB8Ms9DBgJv0wYvXGYkUywhSumJrLq2O/qWZiPpU4vC5BggR1A==" workbookSaltValue="waxdcbIVEwqbKRtczvC81A==" workbookSpinCount="100000" lockStructure="1"/>
  <bookViews>
    <workbookView xWindow="930" yWindow="0" windowWidth="24000" windowHeight="876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<sst xmlns="http://schemas.openxmlformats.org/spreadsheetml/2006/main" count="223" uniqueCount="111">
  <si>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</si>
  <si>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</si>
  <si>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</si>
  <si>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</si>
  <si>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</si>
  <si>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</si>
  <si>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</si>
  <si>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</si>
  <si>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</si>
  <si>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</si>
  <si>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</si>
  <si>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</si>
  <si>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</si>
  <si>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</si>
  <si>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</si>
  <si>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</si>
  <si>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</si>
  <si>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</si>
  <si>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</si>
  <si>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</si>
  <si>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</si>
  <si>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</si>
  <si>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</si>
  <si>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</si>
  <si>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</si>
  <si>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</si>
  <si>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</si>
  <si>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</si>
  <si>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</si>
  <si>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</si>
  <si>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</si>
  <si>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</si>
  <si>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</si>
  <si>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</si>
  <si>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</si>
  <si>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</si>
  <si>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</si>
  <si>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</si>
  <si>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</si>
  <si>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</si>
  <si>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</si>
  <si>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</si>
  <si>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</si>
  <si>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</si>
  <si>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</si>
  <si>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</si>
  <si>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</si>
  <si>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</si>
  <si>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</si>
  <si>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</si>
  <si>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</si>
  <si>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</si>
  <si>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</si>
  <si>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</si>
  <si>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</si>
  <si>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</si>
  <si>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</si>
  <si>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</si>
  <si>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</si>
  <si>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</si>
  <si>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</si>
  <si>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</si>
  <si>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</si>
  <si>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</si>
  <si>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</si>
  <si>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</si>
  <si>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</si>
  <si>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</si>
  <si>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</si>
  <si>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</si>
  <si>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</si>
  <si>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</si>
  <si>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</si>
  <si>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</si>
  <si>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</si>
  <si>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</si>
  <si>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</si>
  <si>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</si>
  <si>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</si>
  <si>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</si>
  <si>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</si>
  <si>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</si>
  <si>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</si>
  <si>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</si>
  <si>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</si>
  <si>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</si>
  <si>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</si>
  <si>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</si>
  <si>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</si>
  <si>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</si>
  <si>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</si>
  <si>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</si>
  <si>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</si>
  <si>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</si>
  <si>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</si>
  <si>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</si>
  <si>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大町市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</si>
  <si>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</si>
  <si>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</si>
  <si>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</si>
  <si>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</si>
  <si>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</si>
  <si>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</si>
  <si>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</si>
  <si>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</si>
  <si>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</si>
  <si>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</si>
  <si>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</si>
  <si>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管渠は、早いものでも耐用年数がまだ30年程度あるが、平成26年度より施設機能診断を開始し、計画的な更新を行うための準備に取り掛かっている。</t>
    <phoneticPr fontId="4"/>
  </si>
  <si>
    <t>　平成26年度より法適用事業とし、5年目の決算数値であり、様々な指標のトレンドも未だ把握し得ない状況である。
　下水道事業は、公共インフラとしての位置付けの大きさにより、一般会計からの繰入金が歳入に占める割合が大きい。様々な施設の更新や企業債償還のピークに向け、内部留保資金や利益剰余金を増加していけるよう、水洗化率の上昇、費用の効率化を図り、収支計画に基づいた健全経営を行っていく必要がある。</t>
    <phoneticPr fontId="4"/>
  </si>
  <si>
    <t xml:space="preserve">　当市の農業集落排水事業は、平成26年度より地方公営企業法適用事業となった。社南部処理区、切久保処理区、野平処理区、舟場処理区の４処理区となっている。
　経常収支比率は100を超えているが、これは政策により使用料水準を公共下水道事業と同一水準とし、収支不足を基準外繰入れし補塡しているためである。
　経常収支比率、流動比率とも平均値を上回っている状況ですが、今後、経営改善を行っていく必要があります。
　企業債残高対事業規模比率は高値となっていますが、これは企業債残高が多くなっていることによると思われる。これは、処理区の人口密度が低さや、地理的要因により管渠延長が長くなり、工事費に伴う企業債が膨らんだこと、また、償還開始から20年程度しか経過しておらず、企業債残高が減ってきていないことが要因である。
　経費回収率・汚水処理減価とも平均値を上回っており、今後も経費削減、有収率の向上といった取組が必要です。
　施設利用率は、類似団体に比べやや低値となっているが、区域内の人口減少に伴う有収水量の減もあり処理水量自体が減少していることが要因と考えられ、今後もこの傾向が続くものと見込まれる。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</si>
</sst>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80D-46BA-8140-39F1D976FB6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c:ext xmlns:c16="http://schemas.microsoft.com/office/drawing/2014/chart" uri="{C3380CC4-5D6E-409C-BE32-E72D297353CC}">
              <c16:uniqueId val="{00000001-B80D-46BA-8140-39F1D976FB6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49.31</c:v>
                </c:pt>
                <c:pt idx="1">
                  <c:v>49.31</c:v>
                </c:pt>
                <c:pt idx="2">
                  <c:v>65.62</c:v>
                </c:pt>
                <c:pt idx="3">
                  <c:v>50.49</c:v>
                </c:pt>
                <c:pt idx="4">
                  <c:v>50.29</c:v>
                </c:pt>
              </c:numCache>
            </c:numRef>
          </c:val>
          <c:extLst>
            <c:ext xmlns:c16="http://schemas.microsoft.com/office/drawing/2014/chart" uri="{C3380CC4-5D6E-409C-BE32-E72D297353CC}">
              <c16:uniqueId val="{00000000-107F-4A68-8C75-C65DB261131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c:ext xmlns:c16="http://schemas.microsoft.com/office/drawing/2014/chart" uri="{C3380CC4-5D6E-409C-BE32-E72D297353CC}">
              <c16:uniqueId val="{00000001-107F-4A68-8C75-C65DB261131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85.24</c:v>
                </c:pt>
                <c:pt idx="1">
                  <c:v>88.22</c:v>
                </c:pt>
                <c:pt idx="2">
                  <c:v>90.43</c:v>
                </c:pt>
                <c:pt idx="3">
                  <c:v>91.16</c:v>
                </c:pt>
                <c:pt idx="4">
                  <c:v>91.53</c:v>
                </c:pt>
              </c:numCache>
            </c:numRef>
          </c:val>
          <c:extLst>
            <c:ext xmlns:c16="http://schemas.microsoft.com/office/drawing/2014/chart" uri="{C3380CC4-5D6E-409C-BE32-E72D297353CC}">
              <c16:uniqueId val="{00000000-9089-4954-B99E-3E0022FFB5A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c:ext xmlns:c16="http://schemas.microsoft.com/office/drawing/2014/chart" uri="{C3380CC4-5D6E-409C-BE32-E72D297353CC}">
              <c16:uniqueId val="{00000001-9089-4954-B99E-3E0022FFB5A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102.86</c:v>
                </c:pt>
                <c:pt idx="1">
                  <c:v>108.73</c:v>
                </c:pt>
                <c:pt idx="2">
                  <c:v>124.47</c:v>
                </c:pt>
                <c:pt idx="3">
                  <c:v>120.1</c:v>
                </c:pt>
                <c:pt idx="4">
                  <c:v>111.5</c:v>
                </c:pt>
              </c:numCache>
            </c:numRef>
          </c:val>
          <c:extLst>
            <c:ext xmlns:c16="http://schemas.microsoft.com/office/drawing/2014/chart" uri="{C3380CC4-5D6E-409C-BE32-E72D297353CC}">
              <c16:uniqueId val="{00000000-61B8-42FC-BCE4-1C08C1E5BA9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97.53</c:v>
                </c:pt>
                <c:pt idx="1">
                  <c:v>99.64</c:v>
                </c:pt>
                <c:pt idx="2">
                  <c:v>99.66</c:v>
                </c:pt>
                <c:pt idx="3">
                  <c:v>100.95</c:v>
                </c:pt>
                <c:pt idx="4">
                  <c:v>101.77</c:v>
                </c:pt>
              </c:numCache>
            </c:numRef>
          </c:val>
          <c:smooth val="0"/>
          <c:extLst>
            <c:ext xmlns:c16="http://schemas.microsoft.com/office/drawing/2014/chart" uri="{C3380CC4-5D6E-409C-BE32-E72D297353CC}">
              <c16:uniqueId val="{00000001-61B8-42FC-BCE4-1C08C1E5BA9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3.23</c:v>
                </c:pt>
                <c:pt idx="1">
                  <c:v>6.4</c:v>
                </c:pt>
                <c:pt idx="2">
                  <c:v>9.27</c:v>
                </c:pt>
                <c:pt idx="3">
                  <c:v>12.11</c:v>
                </c:pt>
                <c:pt idx="4">
                  <c:v>14.78</c:v>
                </c:pt>
              </c:numCache>
            </c:numRef>
          </c:val>
          <c:extLst>
            <c:ext xmlns:c16="http://schemas.microsoft.com/office/drawing/2014/chart" uri="{C3380CC4-5D6E-409C-BE32-E72D297353CC}">
              <c16:uniqueId val="{00000000-11DD-4277-B486-7BD201762ED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20.68</c:v>
                </c:pt>
                <c:pt idx="1">
                  <c:v>22.41</c:v>
                </c:pt>
                <c:pt idx="2">
                  <c:v>22.9</c:v>
                </c:pt>
                <c:pt idx="3">
                  <c:v>24.87</c:v>
                </c:pt>
                <c:pt idx="4">
                  <c:v>24.13</c:v>
                </c:pt>
              </c:numCache>
            </c:numRef>
          </c:val>
          <c:smooth val="0"/>
          <c:extLst>
            <c:ext xmlns:c16="http://schemas.microsoft.com/office/drawing/2014/chart" uri="{C3380CC4-5D6E-409C-BE32-E72D297353CC}">
              <c16:uniqueId val="{00000001-11DD-4277-B486-7BD201762ED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E2-4005-AD36-E8E46080177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0.08</c:v>
                </c:pt>
                <c:pt idx="1">
                  <c:v>0</c:v>
                </c:pt>
                <c:pt idx="2">
                  <c:v>0</c:v>
                </c:pt>
                <c:pt idx="3">
                  <c:v>0</c:v>
                </c:pt>
                <c:pt idx="4">
                  <c:v>0</c:v>
                </c:pt>
              </c:numCache>
            </c:numRef>
          </c:val>
          <c:smooth val="0"/>
          <c:extLst>
            <c:ext xmlns:c16="http://schemas.microsoft.com/office/drawing/2014/chart" uri="{C3380CC4-5D6E-409C-BE32-E72D297353CC}">
              <c16:uniqueId val="{00000001-D7E2-4005-AD36-E8E46080177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2E2-441C-981D-547C17A33CE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223.09</c:v>
                </c:pt>
                <c:pt idx="1">
                  <c:v>214.61</c:v>
                </c:pt>
                <c:pt idx="2">
                  <c:v>225.39</c:v>
                </c:pt>
                <c:pt idx="3">
                  <c:v>224.04</c:v>
                </c:pt>
                <c:pt idx="4">
                  <c:v>227.4</c:v>
                </c:pt>
              </c:numCache>
            </c:numRef>
          </c:val>
          <c:smooth val="0"/>
          <c:extLst>
            <c:ext xmlns:c16="http://schemas.microsoft.com/office/drawing/2014/chart" uri="{C3380CC4-5D6E-409C-BE32-E72D297353CC}">
              <c16:uniqueId val="{00000001-12E2-441C-981D-547C17A33CE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20.96</c:v>
                </c:pt>
                <c:pt idx="1">
                  <c:v>31.49</c:v>
                </c:pt>
                <c:pt idx="2">
                  <c:v>52.43</c:v>
                </c:pt>
                <c:pt idx="3">
                  <c:v>64.86</c:v>
                </c:pt>
                <c:pt idx="4">
                  <c:v>61.92</c:v>
                </c:pt>
              </c:numCache>
            </c:numRef>
          </c:val>
          <c:extLst>
            <c:ext xmlns:c16="http://schemas.microsoft.com/office/drawing/2014/chart" uri="{C3380CC4-5D6E-409C-BE32-E72D297353CC}">
              <c16:uniqueId val="{00000000-B7EB-4998-BB9F-F9313AC9BBC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33.03</c:v>
                </c:pt>
                <c:pt idx="1">
                  <c:v>29.45</c:v>
                </c:pt>
                <c:pt idx="2">
                  <c:v>31.84</c:v>
                </c:pt>
                <c:pt idx="3">
                  <c:v>29.91</c:v>
                </c:pt>
                <c:pt idx="4">
                  <c:v>29.54</c:v>
                </c:pt>
              </c:numCache>
            </c:numRef>
          </c:val>
          <c:smooth val="0"/>
          <c:extLst>
            <c:ext xmlns:c16="http://schemas.microsoft.com/office/drawing/2014/chart" uri="{C3380CC4-5D6E-409C-BE32-E72D297353CC}">
              <c16:uniqueId val="{00000001-B7EB-4998-BB9F-F9313AC9BBC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4003.87</c:v>
                </c:pt>
                <c:pt idx="1">
                  <c:v>3728.28</c:v>
                </c:pt>
                <c:pt idx="2">
                  <c:v>3358.35</c:v>
                </c:pt>
                <c:pt idx="3">
                  <c:v>3074.94</c:v>
                </c:pt>
                <c:pt idx="4">
                  <c:v>2716.18</c:v>
                </c:pt>
              </c:numCache>
            </c:numRef>
          </c:val>
          <c:extLst>
            <c:ext xmlns:c16="http://schemas.microsoft.com/office/drawing/2014/chart" uri="{C3380CC4-5D6E-409C-BE32-E72D297353CC}">
              <c16:uniqueId val="{00000000-C616-40CE-909D-96C1FAB9B1A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c:ext xmlns:c16="http://schemas.microsoft.com/office/drawing/2014/chart" uri="{C3380CC4-5D6E-409C-BE32-E72D297353CC}">
              <c16:uniqueId val="{00000001-C616-40CE-909D-96C1FAB9B1A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74.73</c:v>
                </c:pt>
                <c:pt idx="1">
                  <c:v>95.54</c:v>
                </c:pt>
                <c:pt idx="2">
                  <c:v>101.73</c:v>
                </c:pt>
                <c:pt idx="3">
                  <c:v>76.8</c:v>
                </c:pt>
                <c:pt idx="4">
                  <c:v>67.319999999999993</c:v>
                </c:pt>
              </c:numCache>
            </c:numRef>
          </c:val>
          <c:extLst>
            <c:ext xmlns:c16="http://schemas.microsoft.com/office/drawing/2014/chart" uri="{C3380CC4-5D6E-409C-BE32-E72D297353CC}">
              <c16:uniqueId val="{00000000-6948-4CBC-93B9-71315CFB93F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c:ext xmlns:c16="http://schemas.microsoft.com/office/drawing/2014/chart" uri="{C3380CC4-5D6E-409C-BE32-E72D297353CC}">
              <c16:uniqueId val="{00000001-6948-4CBC-93B9-71315CFB93F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259.52999999999997</c:v>
                </c:pt>
                <c:pt idx="1">
                  <c:v>201.86</c:v>
                </c:pt>
                <c:pt idx="2">
                  <c:v>189.58</c:v>
                </c:pt>
                <c:pt idx="3">
                  <c:v>252.48</c:v>
                </c:pt>
                <c:pt idx="4">
                  <c:v>287.67</c:v>
                </c:pt>
              </c:numCache>
            </c:numRef>
          </c:val>
          <c:extLst>
            <c:ext xmlns:c16="http://schemas.microsoft.com/office/drawing/2014/chart" uri="{C3380CC4-5D6E-409C-BE32-E72D297353CC}">
              <c16:uniqueId val="{00000000-2600-471C-9FCA-76C57F8170F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c:ext xmlns:c16="http://schemas.microsoft.com/office/drawing/2014/chart" uri="{C3380CC4-5D6E-409C-BE32-E72D297353CC}">
              <c16:uniqueId val="{00000001-2600-471C-9FCA-76C57F8170F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election activeCell="BJ13" sqref="BJ1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長野県　大町市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27672</v>
      </c>
      <c r="AM8" s="68"/>
      <c r="AN8" s="68"/>
      <c r="AO8" s="68"/>
      <c r="AP8" s="68"/>
      <c r="AQ8" s="68"/>
      <c r="AR8" s="68"/>
      <c r="AS8" s="68"/>
      <c r="AT8" s="67">
        <f>データ!T6</f>
        <v>565.15</v>
      </c>
      <c r="AU8" s="67"/>
      <c r="AV8" s="67"/>
      <c r="AW8" s="67"/>
      <c r="AX8" s="67"/>
      <c r="AY8" s="67"/>
      <c r="AZ8" s="67"/>
      <c r="BA8" s="67"/>
      <c r="BB8" s="67">
        <f>データ!U6</f>
        <v>48.96</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75.59</v>
      </c>
      <c r="J10" s="67"/>
      <c r="K10" s="67"/>
      <c r="L10" s="67"/>
      <c r="M10" s="67"/>
      <c r="N10" s="67"/>
      <c r="O10" s="67"/>
      <c r="P10" s="67">
        <f>データ!P6</f>
        <v>3.1</v>
      </c>
      <c r="Q10" s="67"/>
      <c r="R10" s="67"/>
      <c r="S10" s="67"/>
      <c r="T10" s="67"/>
      <c r="U10" s="67"/>
      <c r="V10" s="67"/>
      <c r="W10" s="67">
        <f>データ!Q6</f>
        <v>70.12</v>
      </c>
      <c r="X10" s="67"/>
      <c r="Y10" s="67"/>
      <c r="Z10" s="67"/>
      <c r="AA10" s="67"/>
      <c r="AB10" s="67"/>
      <c r="AC10" s="67"/>
      <c r="AD10" s="68">
        <f>データ!R6</f>
        <v>3720</v>
      </c>
      <c r="AE10" s="68"/>
      <c r="AF10" s="68"/>
      <c r="AG10" s="68"/>
      <c r="AH10" s="68"/>
      <c r="AI10" s="68"/>
      <c r="AJ10" s="68"/>
      <c r="AK10" s="2"/>
      <c r="AL10" s="68">
        <f>データ!V6</f>
        <v>850</v>
      </c>
      <c r="AM10" s="68"/>
      <c r="AN10" s="68"/>
      <c r="AO10" s="68"/>
      <c r="AP10" s="68"/>
      <c r="AQ10" s="68"/>
      <c r="AR10" s="68"/>
      <c r="AS10" s="68"/>
      <c r="AT10" s="67">
        <f>データ!W6</f>
        <v>0.56999999999999995</v>
      </c>
      <c r="AU10" s="67"/>
      <c r="AV10" s="67"/>
      <c r="AW10" s="67"/>
      <c r="AX10" s="67"/>
      <c r="AY10" s="67"/>
      <c r="AZ10" s="67"/>
      <c r="BA10" s="67"/>
      <c r="BB10" s="67">
        <f>データ!X6</f>
        <v>1491.23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109</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fPHDrRtksztDqvjqOaPP0qh9sX0iBI8yZ5b7nu7+SOUkSNbgS0SZ6cYUOTa6/L5FqFo+aA/1sf7UfO9e20aOjw==" saltValue="jpTxUAKvAZ9BuFnHiQY6Z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202126</v>
      </c>
      <c r="D6" s="33">
        <f t="shared" si="3"/>
        <v>46</v>
      </c>
      <c r="E6" s="33">
        <f t="shared" si="3"/>
        <v>17</v>
      </c>
      <c r="F6" s="33">
        <f t="shared" si="3"/>
        <v>5</v>
      </c>
      <c r="G6" s="33">
        <f t="shared" si="3"/>
        <v>0</v>
      </c>
      <c r="H6" s="33" t="str">
        <f t="shared" si="3"/>
        <v>長野県　大町市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75.59</v>
      </c>
      <c r="P6" s="34">
        <f t="shared" si="3"/>
        <v>3.1</v>
      </c>
      <c r="Q6" s="34">
        <f t="shared" si="3"/>
        <v>70.12</v>
      </c>
      <c r="R6" s="34">
        <f t="shared" si="3"/>
        <v>3720</v>
      </c>
      <c r="S6" s="34">
        <f t="shared" si="3"/>
        <v>27672</v>
      </c>
      <c r="T6" s="34">
        <f t="shared" si="3"/>
        <v>565.15</v>
      </c>
      <c r="U6" s="34">
        <f t="shared" si="3"/>
        <v>48.96</v>
      </c>
      <c r="V6" s="34">
        <f t="shared" si="3"/>
        <v>850</v>
      </c>
      <c r="W6" s="34">
        <f t="shared" si="3"/>
        <v>0.56999999999999995</v>
      </c>
      <c r="X6" s="34">
        <f t="shared" si="3"/>
        <v>1491.23</v>
      </c>
      <c r="Y6" s="35">
        <f>IF(Y7="",NA(),Y7)</f>
        <v>102.86</v>
      </c>
      <c r="Z6" s="35">
        <f t="shared" ref="Z6:AH6" si="4">IF(Z7="",NA(),Z7)</f>
        <v>108.73</v>
      </c>
      <c r="AA6" s="35">
        <f t="shared" si="4"/>
        <v>124.47</v>
      </c>
      <c r="AB6" s="35">
        <f t="shared" si="4"/>
        <v>120.1</v>
      </c>
      <c r="AC6" s="35">
        <f t="shared" si="4"/>
        <v>111.5</v>
      </c>
      <c r="AD6" s="35">
        <f t="shared" si="4"/>
        <v>97.53</v>
      </c>
      <c r="AE6" s="35">
        <f t="shared" si="4"/>
        <v>99.64</v>
      </c>
      <c r="AF6" s="35">
        <f t="shared" si="4"/>
        <v>99.66</v>
      </c>
      <c r="AG6" s="35">
        <f t="shared" si="4"/>
        <v>100.95</v>
      </c>
      <c r="AH6" s="35">
        <f t="shared" si="4"/>
        <v>101.77</v>
      </c>
      <c r="AI6" s="34" t="str">
        <f>IF(AI7="","",IF(AI7="-","【-】","【"&amp;SUBSTITUTE(TEXT(AI7,"#,##0.00"),"-","△")&amp;"】"))</f>
        <v>【101.60】</v>
      </c>
      <c r="AJ6" s="34">
        <f>IF(AJ7="",NA(),AJ7)</f>
        <v>0</v>
      </c>
      <c r="AK6" s="34">
        <f t="shared" ref="AK6:AS6" si="5">IF(AK7="",NA(),AK7)</f>
        <v>0</v>
      </c>
      <c r="AL6" s="34">
        <f t="shared" si="5"/>
        <v>0</v>
      </c>
      <c r="AM6" s="34">
        <f t="shared" si="5"/>
        <v>0</v>
      </c>
      <c r="AN6" s="34">
        <f t="shared" si="5"/>
        <v>0</v>
      </c>
      <c r="AO6" s="35">
        <f t="shared" si="5"/>
        <v>223.09</v>
      </c>
      <c r="AP6" s="35">
        <f t="shared" si="5"/>
        <v>214.61</v>
      </c>
      <c r="AQ6" s="35">
        <f t="shared" si="5"/>
        <v>225.39</v>
      </c>
      <c r="AR6" s="35">
        <f t="shared" si="5"/>
        <v>224.04</v>
      </c>
      <c r="AS6" s="35">
        <f t="shared" si="5"/>
        <v>227.4</v>
      </c>
      <c r="AT6" s="34" t="str">
        <f>IF(AT7="","",IF(AT7="-","【-】","【"&amp;SUBSTITUTE(TEXT(AT7,"#,##0.00"),"-","△")&amp;"】"))</f>
        <v>【195.44】</v>
      </c>
      <c r="AU6" s="35">
        <f>IF(AU7="",NA(),AU7)</f>
        <v>20.96</v>
      </c>
      <c r="AV6" s="35">
        <f t="shared" ref="AV6:BD6" si="6">IF(AV7="",NA(),AV7)</f>
        <v>31.49</v>
      </c>
      <c r="AW6" s="35">
        <f t="shared" si="6"/>
        <v>52.43</v>
      </c>
      <c r="AX6" s="35">
        <f t="shared" si="6"/>
        <v>64.86</v>
      </c>
      <c r="AY6" s="35">
        <f t="shared" si="6"/>
        <v>61.92</v>
      </c>
      <c r="AZ6" s="35">
        <f t="shared" si="6"/>
        <v>33.03</v>
      </c>
      <c r="BA6" s="35">
        <f t="shared" si="6"/>
        <v>29.45</v>
      </c>
      <c r="BB6" s="35">
        <f t="shared" si="6"/>
        <v>31.84</v>
      </c>
      <c r="BC6" s="35">
        <f t="shared" si="6"/>
        <v>29.91</v>
      </c>
      <c r="BD6" s="35">
        <f t="shared" si="6"/>
        <v>29.54</v>
      </c>
      <c r="BE6" s="34" t="str">
        <f>IF(BE7="","",IF(BE7="-","【-】","【"&amp;SUBSTITUTE(TEXT(BE7,"#,##0.00"),"-","△")&amp;"】"))</f>
        <v>【34.27】</v>
      </c>
      <c r="BF6" s="35">
        <f>IF(BF7="",NA(),BF7)</f>
        <v>4003.87</v>
      </c>
      <c r="BG6" s="35">
        <f t="shared" ref="BG6:BO6" si="7">IF(BG7="",NA(),BG7)</f>
        <v>3728.28</v>
      </c>
      <c r="BH6" s="35">
        <f t="shared" si="7"/>
        <v>3358.35</v>
      </c>
      <c r="BI6" s="35">
        <f t="shared" si="7"/>
        <v>3074.94</v>
      </c>
      <c r="BJ6" s="35">
        <f t="shared" si="7"/>
        <v>2716.18</v>
      </c>
      <c r="BK6" s="35">
        <f t="shared" si="7"/>
        <v>1044.8</v>
      </c>
      <c r="BL6" s="35">
        <f t="shared" si="7"/>
        <v>1081.8</v>
      </c>
      <c r="BM6" s="35">
        <f t="shared" si="7"/>
        <v>974.93</v>
      </c>
      <c r="BN6" s="35">
        <f t="shared" si="7"/>
        <v>855.8</v>
      </c>
      <c r="BO6" s="35">
        <f t="shared" si="7"/>
        <v>789.46</v>
      </c>
      <c r="BP6" s="34" t="str">
        <f>IF(BP7="","",IF(BP7="-","【-】","【"&amp;SUBSTITUTE(TEXT(BP7,"#,##0.00"),"-","△")&amp;"】"))</f>
        <v>【747.76】</v>
      </c>
      <c r="BQ6" s="35">
        <f>IF(BQ7="",NA(),BQ7)</f>
        <v>74.73</v>
      </c>
      <c r="BR6" s="35">
        <f t="shared" ref="BR6:BZ6" si="8">IF(BR7="",NA(),BR7)</f>
        <v>95.54</v>
      </c>
      <c r="BS6" s="35">
        <f t="shared" si="8"/>
        <v>101.73</v>
      </c>
      <c r="BT6" s="35">
        <f t="shared" si="8"/>
        <v>76.8</v>
      </c>
      <c r="BU6" s="35">
        <f t="shared" si="8"/>
        <v>67.319999999999993</v>
      </c>
      <c r="BV6" s="35">
        <f t="shared" si="8"/>
        <v>50.82</v>
      </c>
      <c r="BW6" s="35">
        <f t="shared" si="8"/>
        <v>52.19</v>
      </c>
      <c r="BX6" s="35">
        <f t="shared" si="8"/>
        <v>55.32</v>
      </c>
      <c r="BY6" s="35">
        <f t="shared" si="8"/>
        <v>59.8</v>
      </c>
      <c r="BZ6" s="35">
        <f t="shared" si="8"/>
        <v>57.77</v>
      </c>
      <c r="CA6" s="34" t="str">
        <f>IF(CA7="","",IF(CA7="-","【-】","【"&amp;SUBSTITUTE(TEXT(CA7,"#,##0.00"),"-","△")&amp;"】"))</f>
        <v>【59.51】</v>
      </c>
      <c r="CB6" s="35">
        <f>IF(CB7="",NA(),CB7)</f>
        <v>259.52999999999997</v>
      </c>
      <c r="CC6" s="35">
        <f t="shared" ref="CC6:CK6" si="9">IF(CC7="",NA(),CC7)</f>
        <v>201.86</v>
      </c>
      <c r="CD6" s="35">
        <f t="shared" si="9"/>
        <v>189.58</v>
      </c>
      <c r="CE6" s="35">
        <f t="shared" si="9"/>
        <v>252.48</v>
      </c>
      <c r="CF6" s="35">
        <f t="shared" si="9"/>
        <v>287.67</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49.31</v>
      </c>
      <c r="CN6" s="35">
        <f t="shared" ref="CN6:CV6" si="10">IF(CN7="",NA(),CN7)</f>
        <v>49.31</v>
      </c>
      <c r="CO6" s="35">
        <f t="shared" si="10"/>
        <v>65.62</v>
      </c>
      <c r="CP6" s="35">
        <f t="shared" si="10"/>
        <v>50.49</v>
      </c>
      <c r="CQ6" s="35">
        <f t="shared" si="10"/>
        <v>50.29</v>
      </c>
      <c r="CR6" s="35">
        <f t="shared" si="10"/>
        <v>53.24</v>
      </c>
      <c r="CS6" s="35">
        <f t="shared" si="10"/>
        <v>52.31</v>
      </c>
      <c r="CT6" s="35">
        <f t="shared" si="10"/>
        <v>60.65</v>
      </c>
      <c r="CU6" s="35">
        <f t="shared" si="10"/>
        <v>51.75</v>
      </c>
      <c r="CV6" s="35">
        <f t="shared" si="10"/>
        <v>50.68</v>
      </c>
      <c r="CW6" s="34" t="str">
        <f>IF(CW7="","",IF(CW7="-","【-】","【"&amp;SUBSTITUTE(TEXT(CW7,"#,##0.00"),"-","△")&amp;"】"))</f>
        <v>【52.23】</v>
      </c>
      <c r="CX6" s="35">
        <f>IF(CX7="",NA(),CX7)</f>
        <v>85.24</v>
      </c>
      <c r="CY6" s="35">
        <f t="shared" ref="CY6:DG6" si="11">IF(CY7="",NA(),CY7)</f>
        <v>88.22</v>
      </c>
      <c r="CZ6" s="35">
        <f t="shared" si="11"/>
        <v>90.43</v>
      </c>
      <c r="DA6" s="35">
        <f t="shared" si="11"/>
        <v>91.16</v>
      </c>
      <c r="DB6" s="35">
        <f t="shared" si="11"/>
        <v>91.53</v>
      </c>
      <c r="DC6" s="35">
        <f t="shared" si="11"/>
        <v>84.07</v>
      </c>
      <c r="DD6" s="35">
        <f t="shared" si="11"/>
        <v>84.32</v>
      </c>
      <c r="DE6" s="35">
        <f t="shared" si="11"/>
        <v>84.58</v>
      </c>
      <c r="DF6" s="35">
        <f t="shared" si="11"/>
        <v>84.84</v>
      </c>
      <c r="DG6" s="35">
        <f t="shared" si="11"/>
        <v>84.86</v>
      </c>
      <c r="DH6" s="34" t="str">
        <f>IF(DH7="","",IF(DH7="-","【-】","【"&amp;SUBSTITUTE(TEXT(DH7,"#,##0.00"),"-","△")&amp;"】"))</f>
        <v>【85.82】</v>
      </c>
      <c r="DI6" s="35">
        <f>IF(DI7="",NA(),DI7)</f>
        <v>3.23</v>
      </c>
      <c r="DJ6" s="35">
        <f t="shared" ref="DJ6:DR6" si="12">IF(DJ7="",NA(),DJ7)</f>
        <v>6.4</v>
      </c>
      <c r="DK6" s="35">
        <f t="shared" si="12"/>
        <v>9.27</v>
      </c>
      <c r="DL6" s="35">
        <f t="shared" si="12"/>
        <v>12.11</v>
      </c>
      <c r="DM6" s="35">
        <f t="shared" si="12"/>
        <v>14.78</v>
      </c>
      <c r="DN6" s="35">
        <f t="shared" si="12"/>
        <v>20.68</v>
      </c>
      <c r="DO6" s="35">
        <f t="shared" si="12"/>
        <v>22.41</v>
      </c>
      <c r="DP6" s="35">
        <f t="shared" si="12"/>
        <v>22.9</v>
      </c>
      <c r="DQ6" s="35">
        <f t="shared" si="12"/>
        <v>24.87</v>
      </c>
      <c r="DR6" s="35">
        <f t="shared" si="12"/>
        <v>24.13</v>
      </c>
      <c r="DS6" s="34" t="str">
        <f>IF(DS7="","",IF(DS7="-","【-】","【"&amp;SUBSTITUTE(TEXT(DS7,"#,##0.00"),"-","△")&amp;"】"))</f>
        <v>【24.12】</v>
      </c>
      <c r="DT6" s="34">
        <f>IF(DT7="",NA(),DT7)</f>
        <v>0</v>
      </c>
      <c r="DU6" s="34">
        <f t="shared" ref="DU6:EC6" si="13">IF(DU7="",NA(),DU7)</f>
        <v>0</v>
      </c>
      <c r="DV6" s="34">
        <f t="shared" si="13"/>
        <v>0</v>
      </c>
      <c r="DW6" s="34">
        <f t="shared" si="13"/>
        <v>0</v>
      </c>
      <c r="DX6" s="34">
        <f t="shared" si="13"/>
        <v>0</v>
      </c>
      <c r="DY6" s="35">
        <f t="shared" si="13"/>
        <v>0.08</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8" s="36" customFormat="1" x14ac:dyDescent="0.15">
      <c r="A7" s="28"/>
      <c r="B7" s="37">
        <v>2018</v>
      </c>
      <c r="C7" s="37">
        <v>202126</v>
      </c>
      <c r="D7" s="37">
        <v>46</v>
      </c>
      <c r="E7" s="37">
        <v>17</v>
      </c>
      <c r="F7" s="37">
        <v>5</v>
      </c>
      <c r="G7" s="37">
        <v>0</v>
      </c>
      <c r="H7" s="37" t="s">
        <v>96</v>
      </c>
      <c r="I7" s="37" t="s">
        <v>97</v>
      </c>
      <c r="J7" s="37" t="s">
        <v>98</v>
      </c>
      <c r="K7" s="37" t="s">
        <v>99</v>
      </c>
      <c r="L7" s="37" t="s">
        <v>100</v>
      </c>
      <c r="M7" s="37" t="s">
        <v>101</v>
      </c>
      <c r="N7" s="38" t="s">
        <v>102</v>
      </c>
      <c r="O7" s="38">
        <v>75.59</v>
      </c>
      <c r="P7" s="38">
        <v>3.1</v>
      </c>
      <c r="Q7" s="38">
        <v>70.12</v>
      </c>
      <c r="R7" s="38">
        <v>3720</v>
      </c>
      <c r="S7" s="38">
        <v>27672</v>
      </c>
      <c r="T7" s="38">
        <v>565.15</v>
      </c>
      <c r="U7" s="38">
        <v>48.96</v>
      </c>
      <c r="V7" s="38">
        <v>850</v>
      </c>
      <c r="W7" s="38">
        <v>0.56999999999999995</v>
      </c>
      <c r="X7" s="38">
        <v>1491.23</v>
      </c>
      <c r="Y7" s="38">
        <v>102.86</v>
      </c>
      <c r="Z7" s="38">
        <v>108.73</v>
      </c>
      <c r="AA7" s="38">
        <v>124.47</v>
      </c>
      <c r="AB7" s="38">
        <v>120.1</v>
      </c>
      <c r="AC7" s="38">
        <v>111.5</v>
      </c>
      <c r="AD7" s="38">
        <v>97.53</v>
      </c>
      <c r="AE7" s="38">
        <v>99.64</v>
      </c>
      <c r="AF7" s="38">
        <v>99.66</v>
      </c>
      <c r="AG7" s="38">
        <v>100.95</v>
      </c>
      <c r="AH7" s="38">
        <v>101.77</v>
      </c>
      <c r="AI7" s="38">
        <v>101.6</v>
      </c>
      <c r="AJ7" s="38">
        <v>0</v>
      </c>
      <c r="AK7" s="38">
        <v>0</v>
      </c>
      <c r="AL7" s="38">
        <v>0</v>
      </c>
      <c r="AM7" s="38">
        <v>0</v>
      </c>
      <c r="AN7" s="38">
        <v>0</v>
      </c>
      <c r="AO7" s="38">
        <v>223.09</v>
      </c>
      <c r="AP7" s="38">
        <v>214.61</v>
      </c>
      <c r="AQ7" s="38">
        <v>225.39</v>
      </c>
      <c r="AR7" s="38">
        <v>224.04</v>
      </c>
      <c r="AS7" s="38">
        <v>227.4</v>
      </c>
      <c r="AT7" s="38">
        <v>195.44</v>
      </c>
      <c r="AU7" s="38">
        <v>20.96</v>
      </c>
      <c r="AV7" s="38">
        <v>31.49</v>
      </c>
      <c r="AW7" s="38">
        <v>52.43</v>
      </c>
      <c r="AX7" s="38">
        <v>64.86</v>
      </c>
      <c r="AY7" s="38">
        <v>61.92</v>
      </c>
      <c r="AZ7" s="38">
        <v>33.03</v>
      </c>
      <c r="BA7" s="38">
        <v>29.45</v>
      </c>
      <c r="BB7" s="38">
        <v>31.84</v>
      </c>
      <c r="BC7" s="38">
        <v>29.91</v>
      </c>
      <c r="BD7" s="38">
        <v>29.54</v>
      </c>
      <c r="BE7" s="38">
        <v>34.270000000000003</v>
      </c>
      <c r="BF7" s="38">
        <v>4003.87</v>
      </c>
      <c r="BG7" s="38">
        <v>3728.28</v>
      </c>
      <c r="BH7" s="38">
        <v>3358.35</v>
      </c>
      <c r="BI7" s="38">
        <v>3074.94</v>
      </c>
      <c r="BJ7" s="38">
        <v>2716.18</v>
      </c>
      <c r="BK7" s="38">
        <v>1044.8</v>
      </c>
      <c r="BL7" s="38">
        <v>1081.8</v>
      </c>
      <c r="BM7" s="38">
        <v>974.93</v>
      </c>
      <c r="BN7" s="38">
        <v>855.8</v>
      </c>
      <c r="BO7" s="38">
        <v>789.46</v>
      </c>
      <c r="BP7" s="38">
        <v>747.76</v>
      </c>
      <c r="BQ7" s="38">
        <v>74.73</v>
      </c>
      <c r="BR7" s="38">
        <v>95.54</v>
      </c>
      <c r="BS7" s="38">
        <v>101.73</v>
      </c>
      <c r="BT7" s="38">
        <v>76.8</v>
      </c>
      <c r="BU7" s="38">
        <v>67.319999999999993</v>
      </c>
      <c r="BV7" s="38">
        <v>50.82</v>
      </c>
      <c r="BW7" s="38">
        <v>52.19</v>
      </c>
      <c r="BX7" s="38">
        <v>55.32</v>
      </c>
      <c r="BY7" s="38">
        <v>59.8</v>
      </c>
      <c r="BZ7" s="38">
        <v>57.77</v>
      </c>
      <c r="CA7" s="38">
        <v>59.51</v>
      </c>
      <c r="CB7" s="38">
        <v>259.52999999999997</v>
      </c>
      <c r="CC7" s="38">
        <v>201.86</v>
      </c>
      <c r="CD7" s="38">
        <v>189.58</v>
      </c>
      <c r="CE7" s="38">
        <v>252.48</v>
      </c>
      <c r="CF7" s="38">
        <v>287.67</v>
      </c>
      <c r="CG7" s="38">
        <v>300.52</v>
      </c>
      <c r="CH7" s="38">
        <v>296.14</v>
      </c>
      <c r="CI7" s="38">
        <v>283.17</v>
      </c>
      <c r="CJ7" s="38">
        <v>263.76</v>
      </c>
      <c r="CK7" s="38">
        <v>274.35000000000002</v>
      </c>
      <c r="CL7" s="38">
        <v>261.45999999999998</v>
      </c>
      <c r="CM7" s="38">
        <v>49.31</v>
      </c>
      <c r="CN7" s="38">
        <v>49.31</v>
      </c>
      <c r="CO7" s="38">
        <v>65.62</v>
      </c>
      <c r="CP7" s="38">
        <v>50.49</v>
      </c>
      <c r="CQ7" s="38">
        <v>50.29</v>
      </c>
      <c r="CR7" s="38">
        <v>53.24</v>
      </c>
      <c r="CS7" s="38">
        <v>52.31</v>
      </c>
      <c r="CT7" s="38">
        <v>60.65</v>
      </c>
      <c r="CU7" s="38">
        <v>51.75</v>
      </c>
      <c r="CV7" s="38">
        <v>50.68</v>
      </c>
      <c r="CW7" s="38">
        <v>52.23</v>
      </c>
      <c r="CX7" s="38">
        <v>85.24</v>
      </c>
      <c r="CY7" s="38">
        <v>88.22</v>
      </c>
      <c r="CZ7" s="38">
        <v>90.43</v>
      </c>
      <c r="DA7" s="38">
        <v>91.16</v>
      </c>
      <c r="DB7" s="38">
        <v>91.53</v>
      </c>
      <c r="DC7" s="38">
        <v>84.07</v>
      </c>
      <c r="DD7" s="38">
        <v>84.32</v>
      </c>
      <c r="DE7" s="38">
        <v>84.58</v>
      </c>
      <c r="DF7" s="38">
        <v>84.84</v>
      </c>
      <c r="DG7" s="38">
        <v>84.86</v>
      </c>
      <c r="DH7" s="38">
        <v>85.82</v>
      </c>
      <c r="DI7" s="38">
        <v>3.23</v>
      </c>
      <c r="DJ7" s="38">
        <v>6.4</v>
      </c>
      <c r="DK7" s="38">
        <v>9.27</v>
      </c>
      <c r="DL7" s="38">
        <v>12.11</v>
      </c>
      <c r="DM7" s="38">
        <v>14.78</v>
      </c>
      <c r="DN7" s="38">
        <v>20.68</v>
      </c>
      <c r="DO7" s="38">
        <v>22.41</v>
      </c>
      <c r="DP7" s="38">
        <v>22.9</v>
      </c>
      <c r="DQ7" s="38">
        <v>24.87</v>
      </c>
      <c r="DR7" s="38">
        <v>24.13</v>
      </c>
      <c r="DS7" s="38">
        <v>24.12</v>
      </c>
      <c r="DT7" s="38">
        <v>0</v>
      </c>
      <c r="DU7" s="38">
        <v>0</v>
      </c>
      <c r="DV7" s="38">
        <v>0</v>
      </c>
      <c r="DW7" s="38">
        <v>0</v>
      </c>
      <c r="DX7" s="38">
        <v>0</v>
      </c>
      <c r="DY7" s="38">
        <v>0.08</v>
      </c>
      <c r="DZ7" s="38">
        <v>0</v>
      </c>
      <c r="EA7" s="38">
        <v>0</v>
      </c>
      <c r="EB7" s="38">
        <v>0</v>
      </c>
      <c r="EC7" s="38">
        <v>0</v>
      </c>
      <c r="ED7" s="38">
        <v>0</v>
      </c>
      <c r="EE7" s="38">
        <v>0</v>
      </c>
      <c r="EF7" s="38">
        <v>0</v>
      </c>
      <c r="EG7" s="38">
        <v>0</v>
      </c>
      <c r="EH7" s="38">
        <v>0</v>
      </c>
      <c r="EI7" s="38">
        <v>0</v>
      </c>
      <c r="EJ7" s="38">
        <v>0.02</v>
      </c>
      <c r="EK7" s="38">
        <v>0.01</v>
      </c>
      <c r="EL7" s="38">
        <v>2.0499999999999998</v>
      </c>
      <c r="EM7" s="38">
        <v>0.01</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2019-12-05T04:53:53Z</dcterms:created>
  <dcterms:modified xsi:type="dcterms:W3CDTF">2020-02-20T04:19:03Z</dcterms:modified>
  <cp:category/>
</cp:coreProperties>
</file>