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
    </mc:Choice>
  </mc:AlternateContent>
  <workbookProtection workbookAlgorithmName="SHA-512" workbookHashValue="LwlcKNCK5kFE4n6SXWGpd2yoT2rgPkAS5315KG8U+mvI2msruDb0FtMxnAVat3uYKHfIeYkboqtew+g8omGxtw==" workbookSaltValue="xuEP8WC1GMWR8cLHqkey8g==" workbookSpinCount="100000" lockStructure="1"/>
  <bookViews>
    <workbookView xWindow="0" yWindow="0" windowWidth="27225" windowHeight="72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<sst xmlns="http://schemas.openxmlformats.org/spreadsheetml/2006/main" count="220" uniqueCount="107">
  <si>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</si>
  <si>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</si>
  <si>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</si>
  <si>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</si>
  <si>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</si>
  <si>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</si>
  <si>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</si>
  <si>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</si>
  <si>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</si>
  <si>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</si>
  <si>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</si>
  <si>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</si>
  <si>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</si>
  <si>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</si>
  <si>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</si>
  <si>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</si>
  <si>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</si>
  <si>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</si>
  <si>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</si>
  <si>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</si>
  <si>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</si>
  <si>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</si>
  <si>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</si>
  <si>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</si>
  <si>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</si>
  <si>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</si>
  <si>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</si>
  <si>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</si>
  <si>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</si>
  <si>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</si>
  <si>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</si>
  <si>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</si>
  <si>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</si>
  <si>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</si>
  <si>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</si>
  <si>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</si>
  <si>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</si>
  <si>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</si>
  <si>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</si>
  <si>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</si>
  <si>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</si>
  <si>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</si>
  <si>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</si>
  <si>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</si>
  <si>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</si>
  <si>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</si>
  <si>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</si>
  <si>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</si>
  <si>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</si>
  <si>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</si>
  <si>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</si>
  <si>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</si>
  <si>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</si>
  <si>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</si>
  <si>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</si>
  <si>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</si>
  <si>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</si>
  <si>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</si>
  <si>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</si>
  <si>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</si>
  <si>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</si>
  <si>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</si>
  <si>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</si>
  <si>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</si>
  <si>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</si>
  <si>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</si>
  <si>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</si>
  <si>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</si>
  <si>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</si>
  <si>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</si>
  <si>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</si>
  <si>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</si>
  <si>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</si>
  <si>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</si>
  <si>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</si>
  <si>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</si>
  <si>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</si>
  <si>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</si>
  <si>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</si>
  <si>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</si>
  <si>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</si>
  <si>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</si>
  <si>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</si>
  <si>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</si>
  <si>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</si>
  <si>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</si>
  <si>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</si>
  <si>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</si>
  <si>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</si>
  <si>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</si>
  <si>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</si>
  <si>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</si>
  <si>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</si>
  <si>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</si>
  <si>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</si>
  <si>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</si>
  <si>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</si>
  <si>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</si>
  <si>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</si>
  <si>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</si>
  <si>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</si>
  <si>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</si>
  <si>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</si>
  <si>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</si>
  <si>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近年、給水人口の減少により、当事業の根幹的な財源である給水収益は毎年度減少傾向にあるものの、民間事業者への原水供給による収益が増加していることにより、給水収益の減少分を賄うかたちとなっているため、平成22年度決算から毎年度純利益を計上し、経常収支比率も平均値を上回っている。
　流動資産（現金、預金）は、H29年度において地方公共団体金融機構債を購入したことにより、平均値を下回ってはいるが、効率的な資金運用を行っている。
　建設改良事業については、当事業内に留保された資金を財源としており、平成20年度以降新たな企業債は発行していないため、債務残高も順調に減少している。
　給水人口の減少に伴い、有収水量も減少傾向にあるものの、良質かつ豊富な湧水を水源とするため、管理費用が比較的安価であること、また、経営の効率化や経費削減等の経営努力により、給水原価は平均値より低い。また、平成26年度以降、料金回収率も堅調に推移している。
　施設利用率が平均値との比較で上回る理由としては、無効水量（主に漏水）が多いことが原因と考えられるが、これは近年の有収率の低下の原因とも考えられるため、今後年次的な漏水調査を進める予定である。</t>
    <rPh sb="156" eb="158">
      <t>ネンド</t>
    </rPh>
    <rPh sb="162" eb="164">
      <t>チホウ</t>
    </rPh>
    <rPh sb="164" eb="166">
      <t>コウキョウ</t>
    </rPh>
    <rPh sb="166" eb="168">
      <t>ダンタイ</t>
    </rPh>
    <rPh sb="168" eb="170">
      <t>キンユウ</t>
    </rPh>
    <rPh sb="170" eb="172">
      <t>キコウ</t>
    </rPh>
    <rPh sb="172" eb="173">
      <t>サイ</t>
    </rPh>
    <rPh sb="174" eb="176">
      <t>コウニュウ</t>
    </rPh>
    <rPh sb="184" eb="187">
      <t>ヘイキンチ</t>
    </rPh>
    <rPh sb="188" eb="190">
      <t>シタマワ</t>
    </rPh>
    <rPh sb="197" eb="200">
      <t>コウリツテキ</t>
    </rPh>
    <rPh sb="201" eb="203">
      <t>シキン</t>
    </rPh>
    <rPh sb="203" eb="205">
      <t>ウンヨウ</t>
    </rPh>
    <rPh sb="206" eb="207">
      <t>オコナ</t>
    </rPh>
    <phoneticPr fontId="4"/>
  </si>
  <si>
    <t xml:space="preserve"> 現在、全国の水道事業における課題となっている給水人口の減少と老朽管の増加については、当市も例外ではなく、収益が減少傾向にある一方、管路の更新に係る費用は増加している。
　当市における老朽管の状況は、率の差はあるもののやはり類似団体と同一の傾向にあり、老朽化は進行している。
　しかしながら、費用の増加は経営の圧迫や新たな企業債の発行、またそれが原因となっての水道料金の値上がりにもつながるため、経営状況を見ながら、まずは重要な基幹管路から優先的かつ計画的に更新を進めている。</t>
    <phoneticPr fontId="4"/>
  </si>
  <si>
    <t>　当事業は、近年良好な経営状況が継続しているが、今後更なる人口の減少と老朽管の増加が進行することを念頭に、より一層の経営の効率化を図らなければならない。他方、現在の料金水準は、有収水量1㎥あたりに係る費用を収益が上回る状況であり、類似団体や県内19市における比較からも、当市の料金が低水準であることが見て取れる。また、令和元年度において長期収支の見通しを作成する予定であり、安定的な事業運営を継続してゆくために、適正な料金水準と料金体系の検討を進めている。
　また、水道施設の更新や耐震化については、将来的な給水人口を考慮し、配水池の統合や施設のダウンサイジングなど、水道施設の効率的な運用と整備を進めながら、建設改良に係る投資と収益とのバランスを見極めたうえでの事業運営が必要と考える。</t>
    <rPh sb="159" eb="161">
      <t>レイワ</t>
    </rPh>
    <rPh sb="161" eb="163">
      <t>ガンネン</t>
    </rPh>
    <rPh sb="163" eb="164">
      <t>ド</t>
    </rPh>
    <rPh sb="168" eb="170">
      <t>チョウキ</t>
    </rPh>
    <rPh sb="170" eb="172">
      <t>シュウシ</t>
    </rPh>
    <rPh sb="173" eb="175">
      <t>ミトオ</t>
    </rPh>
    <rPh sb="177" eb="179">
      <t>サクセイ</t>
    </rPh>
    <rPh sb="181" eb="18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</si>
</sst>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0.13</c:v>
                </c:pt>
                <c:pt idx="1">
                  <c:v>0.33</c:v>
                </c:pt>
                <c:pt idx="2">
                  <c:v>0.45</c:v>
                </c:pt>
                <c:pt idx="3">
                  <c:v>0.75</c:v>
                </c:pt>
                <c:pt idx="4">
                  <c:v>0.31</c:v>
                </c:pt>
              </c:numCache>
            </c:numRef>
          </c:val>
          <c:extLst>
            <c:ext xmlns:c16="http://schemas.microsoft.com/office/drawing/2014/chart" uri="{C3380CC4-5D6E-409C-BE32-E72D297353CC}">
              <c16:uniqueId val="{00000000-BBB0-47CE-BE35-E01942521E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BB0-47CE-BE35-E01942521E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62.65</c:v>
                </c:pt>
                <c:pt idx="1">
                  <c:v>59.59</c:v>
                </c:pt>
                <c:pt idx="2">
                  <c:v>59.99</c:v>
                </c:pt>
                <c:pt idx="3">
                  <c:v>61.21</c:v>
                </c:pt>
                <c:pt idx="4">
                  <c:v>61.52</c:v>
                </c:pt>
              </c:numCache>
            </c:numRef>
          </c:val>
          <c:extLst>
            <c:ext xmlns:c16="http://schemas.microsoft.com/office/drawing/2014/chart" uri="{C3380CC4-5D6E-409C-BE32-E72D297353CC}">
              <c16:uniqueId val="{00000000-0ABA-4D82-8201-3461935D4F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0ABA-4D82-8201-3461935D4F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69.13</c:v>
                </c:pt>
                <c:pt idx="1">
                  <c:v>71.89</c:v>
                </c:pt>
                <c:pt idx="2">
                  <c:v>70.88</c:v>
                </c:pt>
                <c:pt idx="3">
                  <c:v>68.56</c:v>
                </c:pt>
                <c:pt idx="4">
                  <c:v>67.099999999999994</c:v>
                </c:pt>
              </c:numCache>
            </c:numRef>
          </c:val>
          <c:extLst>
            <c:ext xmlns:c16="http://schemas.microsoft.com/office/drawing/2014/chart" uri="{C3380CC4-5D6E-409C-BE32-E72D297353CC}">
              <c16:uniqueId val="{00000000-6609-4D3B-82BE-847DE27CA2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6609-4D3B-82BE-847DE27CA2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120.04</c:v>
                </c:pt>
                <c:pt idx="1">
                  <c:v>125.78</c:v>
                </c:pt>
                <c:pt idx="2">
                  <c:v>125.98</c:v>
                </c:pt>
                <c:pt idx="3">
                  <c:v>122.98</c:v>
                </c:pt>
                <c:pt idx="4">
                  <c:v>128.44999999999999</c:v>
                </c:pt>
              </c:numCache>
            </c:numRef>
          </c:val>
          <c:extLst>
            <c:ext xmlns:c16="http://schemas.microsoft.com/office/drawing/2014/chart" uri="{C3380CC4-5D6E-409C-BE32-E72D297353CC}">
              <c16:uniqueId val="{00000000-6DDA-4FBF-933B-CFCD74B4361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DDA-4FBF-933B-CFCD74B4361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43.26</c:v>
                </c:pt>
                <c:pt idx="1">
                  <c:v>44.87</c:v>
                </c:pt>
                <c:pt idx="2">
                  <c:v>46.37</c:v>
                </c:pt>
                <c:pt idx="3">
                  <c:v>47.5</c:v>
                </c:pt>
                <c:pt idx="4">
                  <c:v>49.18</c:v>
                </c:pt>
              </c:numCache>
            </c:numRef>
          </c:val>
          <c:extLst>
            <c:ext xmlns:c16="http://schemas.microsoft.com/office/drawing/2014/chart" uri="{C3380CC4-5D6E-409C-BE32-E72D297353CC}">
              <c16:uniqueId val="{00000000-95D3-4E1B-9C6F-2570F7ADEF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95D3-4E1B-9C6F-2570F7ADEF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7.61</c:v>
                </c:pt>
                <c:pt idx="1">
                  <c:v>8.76</c:v>
                </c:pt>
                <c:pt idx="2">
                  <c:v>9.7200000000000006</c:v>
                </c:pt>
                <c:pt idx="3">
                  <c:v>12.48</c:v>
                </c:pt>
                <c:pt idx="4">
                  <c:v>12.78</c:v>
                </c:pt>
              </c:numCache>
            </c:numRef>
          </c:val>
          <c:extLst>
            <c:ext xmlns:c16="http://schemas.microsoft.com/office/drawing/2014/chart" uri="{C3380CC4-5D6E-409C-BE32-E72D297353CC}">
              <c16:uniqueId val="{00000000-CEC3-4DDA-979C-79ADDF674A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EC3-4DDA-979C-79ADDF674A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35-475F-B2DF-5111344A24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A35-475F-B2DF-5111344A24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420.49</c:v>
                </c:pt>
                <c:pt idx="1">
                  <c:v>454.08</c:v>
                </c:pt>
                <c:pt idx="2">
                  <c:v>444.24</c:v>
                </c:pt>
                <c:pt idx="3">
                  <c:v>291.12</c:v>
                </c:pt>
                <c:pt idx="4">
                  <c:v>270.49</c:v>
                </c:pt>
              </c:numCache>
            </c:numRef>
          </c:val>
          <c:extLst>
            <c:ext xmlns:c16="http://schemas.microsoft.com/office/drawing/2014/chart" uri="{C3380CC4-5D6E-409C-BE32-E72D297353CC}">
              <c16:uniqueId val="{00000000-D332-4766-AA9C-69FE7BC12E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D332-4766-AA9C-69FE7BC12E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449.56</c:v>
                </c:pt>
                <c:pt idx="1">
                  <c:v>423.5</c:v>
                </c:pt>
                <c:pt idx="2">
                  <c:v>395.23</c:v>
                </c:pt>
                <c:pt idx="3">
                  <c:v>366.14</c:v>
                </c:pt>
                <c:pt idx="4">
                  <c:v>336.09</c:v>
                </c:pt>
              </c:numCache>
            </c:numRef>
          </c:val>
          <c:extLst>
            <c:ext xmlns:c16="http://schemas.microsoft.com/office/drawing/2014/chart" uri="{C3380CC4-5D6E-409C-BE32-E72D297353CC}">
              <c16:uniqueId val="{00000000-51DA-4436-AB56-D3895CA658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1DA-4436-AB56-D3895CA658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108.19</c:v>
                </c:pt>
                <c:pt idx="1">
                  <c:v>114.86</c:v>
                </c:pt>
                <c:pt idx="2">
                  <c:v>115.14</c:v>
                </c:pt>
                <c:pt idx="3">
                  <c:v>111.47</c:v>
                </c:pt>
                <c:pt idx="4">
                  <c:v>113.75</c:v>
                </c:pt>
              </c:numCache>
            </c:numRef>
          </c:val>
          <c:extLst>
            <c:ext xmlns:c16="http://schemas.microsoft.com/office/drawing/2014/chart" uri="{C3380CC4-5D6E-409C-BE32-E72D297353CC}">
              <c16:uniqueId val="{00000000-7DF6-450F-B569-15AB476E34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DF6-450F-B569-15AB476E34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138.46</c:v>
                </c:pt>
                <c:pt idx="1">
                  <c:v>130.03</c:v>
                </c:pt>
                <c:pt idx="2">
                  <c:v>129.81</c:v>
                </c:pt>
                <c:pt idx="3">
                  <c:v>134.41</c:v>
                </c:pt>
                <c:pt idx="4">
                  <c:v>132.16999999999999</c:v>
                </c:pt>
              </c:numCache>
            </c:numRef>
          </c:val>
          <c:extLst>
            <c:ext xmlns:c16="http://schemas.microsoft.com/office/drawing/2014/chart" uri="{C3380CC4-5D6E-409C-BE32-E72D297353CC}">
              <c16:uniqueId val="{00000000-01D5-49A7-BC3E-FA0708B9134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01D5-49A7-BC3E-FA0708B9134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大町市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27672</v>
      </c>
      <c r="AM8" s="70"/>
      <c r="AN8" s="70"/>
      <c r="AO8" s="70"/>
      <c r="AP8" s="70"/>
      <c r="AQ8" s="70"/>
      <c r="AR8" s="70"/>
      <c r="AS8" s="70"/>
      <c r="AT8" s="66">
        <f>データ!$S$6</f>
        <v>565.15</v>
      </c>
      <c r="AU8" s="67"/>
      <c r="AV8" s="67"/>
      <c r="AW8" s="67"/>
      <c r="AX8" s="67"/>
      <c r="AY8" s="67"/>
      <c r="AZ8" s="67"/>
      <c r="BA8" s="67"/>
      <c r="BB8" s="69">
        <f>データ!$T$6</f>
        <v>48.96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77.89</v>
      </c>
      <c r="J10" s="67"/>
      <c r="K10" s="67"/>
      <c r="L10" s="67"/>
      <c r="M10" s="67"/>
      <c r="N10" s="67"/>
      <c r="O10" s="68"/>
      <c r="P10" s="69">
        <f>データ!$P$6</f>
        <v>91.73</v>
      </c>
      <c r="Q10" s="69"/>
      <c r="R10" s="69"/>
      <c r="S10" s="69"/>
      <c r="T10" s="69"/>
      <c r="U10" s="69"/>
      <c r="V10" s="69"/>
      <c r="W10" s="70">
        <f>データ!$Q$6</f>
        <v>2800</v>
      </c>
      <c r="X10" s="70"/>
      <c r="Y10" s="70"/>
      <c r="Z10" s="70"/>
      <c r="AA10" s="70"/>
      <c r="AB10" s="70"/>
      <c r="AC10" s="70"/>
      <c r="AD10" s="2"/>
      <c r="AE10" s="2"/>
      <c r="AF10" s="2"/>
      <c r="AG10" s="2"/>
      <c r="AH10" s="4"/>
      <c r="AI10" s="4"/>
      <c r="AJ10" s="4"/>
      <c r="AK10" s="4"/>
      <c r="AL10" s="70">
        <f>データ!$U$6</f>
        <v>25150</v>
      </c>
      <c r="AM10" s="70"/>
      <c r="AN10" s="70"/>
      <c r="AO10" s="70"/>
      <c r="AP10" s="70"/>
      <c r="AQ10" s="70"/>
      <c r="AR10" s="70"/>
      <c r="AS10" s="70"/>
      <c r="AT10" s="66">
        <f>データ!$V$6</f>
        <v>44.15</v>
      </c>
      <c r="AU10" s="67"/>
      <c r="AV10" s="67"/>
      <c r="AW10" s="67"/>
      <c r="AX10" s="67"/>
      <c r="AY10" s="67"/>
      <c r="AZ10" s="67"/>
      <c r="BA10" s="67"/>
      <c r="BB10" s="69">
        <f>データ!$W$6</f>
        <v>569.65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3x/P/kCXfJKuno7BQM21Lams5oZ9uSYk0yUNQVtBgCI6AJCbxhhf5dFdjlvATannJ7ofcFi8KJJ2ZqxPuSCnQ==" saltValue="nv5g+heqP1dIwVPM5mpj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202126</v>
      </c>
      <c r="D6" s="34">
        <f t="shared" si="3"/>
        <v>46</v>
      </c>
      <c r="E6" s="34">
        <f t="shared" si="3"/>
        <v>1</v>
      </c>
      <c r="F6" s="34">
        <f t="shared" si="3"/>
        <v>0</v>
      </c>
      <c r="G6" s="34">
        <f t="shared" si="3"/>
        <v>1</v>
      </c>
      <c r="H6" s="34" t="str">
        <f t="shared" si="3"/>
        <v>長野県　大町市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77.89</v>
      </c>
      <c r="P6" s="35">
        <f t="shared" si="3"/>
        <v>91.73</v>
      </c>
      <c r="Q6" s="35">
        <f t="shared" si="3"/>
        <v>2800</v>
      </c>
      <c r="R6" s="35">
        <f t="shared" si="3"/>
        <v>27672</v>
      </c>
      <c r="S6" s="35">
        <f t="shared" si="3"/>
        <v>565.15</v>
      </c>
      <c r="T6" s="35">
        <f t="shared" si="3"/>
        <v>48.96</v>
      </c>
      <c r="U6" s="35">
        <f t="shared" si="3"/>
        <v>25150</v>
      </c>
      <c r="V6" s="35">
        <f t="shared" si="3"/>
        <v>44.15</v>
      </c>
      <c r="W6" s="35">
        <f t="shared" si="3"/>
        <v>569.65</v>
      </c>
      <c r="X6" s="36">
        <f>IF(X7="",NA(),X7)</f>
        <v>120.04</v>
      </c>
      <c r="Y6" s="36">
        <f t="shared" ref="Y6:AG6" si="4">IF(Y7="",NA(),Y7)</f>
        <v>125.78</v>
      </c>
      <c r="Z6" s="36">
        <f t="shared" si="4"/>
        <v>125.98</v>
      </c>
      <c r="AA6" s="36">
        <f t="shared" si="4"/>
        <v>122.98</v>
      </c>
      <c r="AB6" s="36">
        <f t="shared" si="4"/>
        <v>128.44999999999999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420.49</v>
      </c>
      <c r="AU6" s="36">
        <f t="shared" ref="AU6:BC6" si="6">IF(AU7="",NA(),AU7)</f>
        <v>454.08</v>
      </c>
      <c r="AV6" s="36">
        <f t="shared" si="6"/>
        <v>444.24</v>
      </c>
      <c r="AW6" s="36">
        <f t="shared" si="6"/>
        <v>291.12</v>
      </c>
      <c r="AX6" s="36">
        <f t="shared" si="6"/>
        <v>270.49</v>
      </c>
      <c r="AY6" s="36">
        <f t="shared" si="6"/>
        <v>381.53</v>
      </c>
      <c r="AZ6" s="36">
        <f t="shared" si="6"/>
        <v>391.54</v>
      </c>
      <c r="BA6" s="36">
        <f t="shared" si="6"/>
        <v>384.34</v>
      </c>
      <c r="BB6" s="36">
        <f t="shared" si="6"/>
        <v>359.47</v>
      </c>
      <c r="BC6" s="36">
        <f t="shared" si="6"/>
        <v>369.69</v>
      </c>
      <c r="BD6" s="35" t="str">
        <f>IF(BD7="","",IF(BD7="-","【-】","【"&amp;SUBSTITUTE(TEXT(BD7,"#,##0.00"),"-","△")&amp;"】"))</f>
        <v>【261.93】</v>
      </c>
      <c r="BE6" s="36">
        <f>IF(BE7="",NA(),BE7)</f>
        <v>449.56</v>
      </c>
      <c r="BF6" s="36">
        <f t="shared" ref="BF6:BN6" si="7">IF(BF7="",NA(),BF7)</f>
        <v>423.5</v>
      </c>
      <c r="BG6" s="36">
        <f t="shared" si="7"/>
        <v>395.23</v>
      </c>
      <c r="BH6" s="36">
        <f t="shared" si="7"/>
        <v>366.14</v>
      </c>
      <c r="BI6" s="36">
        <f t="shared" si="7"/>
        <v>336.09</v>
      </c>
      <c r="BJ6" s="36">
        <f t="shared" si="7"/>
        <v>393.27</v>
      </c>
      <c r="BK6" s="36">
        <f t="shared" si="7"/>
        <v>386.97</v>
      </c>
      <c r="BL6" s="36">
        <f t="shared" si="7"/>
        <v>380.58</v>
      </c>
      <c r="BM6" s="36">
        <f t="shared" si="7"/>
        <v>401.79</v>
      </c>
      <c r="BN6" s="36">
        <f t="shared" si="7"/>
        <v>402.99</v>
      </c>
      <c r="BO6" s="35" t="str">
        <f>IF(BO7="","",IF(BO7="-","【-】","【"&amp;SUBSTITUTE(TEXT(BO7,"#,##0.00"),"-","△")&amp;"】"))</f>
        <v>【270.46】</v>
      </c>
      <c r="BP6" s="36">
        <f>IF(BP7="",NA(),BP7)</f>
        <v>108.19</v>
      </c>
      <c r="BQ6" s="36">
        <f t="shared" ref="BQ6:BY6" si="8">IF(BQ7="",NA(),BQ7)</f>
        <v>114.86</v>
      </c>
      <c r="BR6" s="36">
        <f t="shared" si="8"/>
        <v>115.14</v>
      </c>
      <c r="BS6" s="36">
        <f t="shared" si="8"/>
        <v>111.47</v>
      </c>
      <c r="BT6" s="36">
        <f t="shared" si="8"/>
        <v>113.75</v>
      </c>
      <c r="BU6" s="36">
        <f t="shared" si="8"/>
        <v>100.47</v>
      </c>
      <c r="BV6" s="36">
        <f t="shared" si="8"/>
        <v>101.72</v>
      </c>
      <c r="BW6" s="36">
        <f t="shared" si="8"/>
        <v>102.38</v>
      </c>
      <c r="BX6" s="36">
        <f t="shared" si="8"/>
        <v>100.12</v>
      </c>
      <c r="BY6" s="36">
        <f t="shared" si="8"/>
        <v>98.66</v>
      </c>
      <c r="BZ6" s="35" t="str">
        <f>IF(BZ7="","",IF(BZ7="-","【-】","【"&amp;SUBSTITUTE(TEXT(BZ7,"#,##0.00"),"-","△")&amp;"】"))</f>
        <v>【103.91】</v>
      </c>
      <c r="CA6" s="36">
        <f>IF(CA7="",NA(),CA7)</f>
        <v>138.46</v>
      </c>
      <c r="CB6" s="36">
        <f t="shared" ref="CB6:CJ6" si="9">IF(CB7="",NA(),CB7)</f>
        <v>130.03</v>
      </c>
      <c r="CC6" s="36">
        <f t="shared" si="9"/>
        <v>129.81</v>
      </c>
      <c r="CD6" s="36">
        <f t="shared" si="9"/>
        <v>134.41</v>
      </c>
      <c r="CE6" s="36">
        <f t="shared" si="9"/>
        <v>132.16999999999999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62.65</v>
      </c>
      <c r="CM6" s="36">
        <f t="shared" ref="CM6:CU6" si="10">IF(CM7="",NA(),CM7)</f>
        <v>59.59</v>
      </c>
      <c r="CN6" s="36">
        <f t="shared" si="10"/>
        <v>59.99</v>
      </c>
      <c r="CO6" s="36">
        <f t="shared" si="10"/>
        <v>61.21</v>
      </c>
      <c r="CP6" s="36">
        <f t="shared" si="10"/>
        <v>61.52</v>
      </c>
      <c r="CQ6" s="36">
        <f t="shared" si="10"/>
        <v>55.13</v>
      </c>
      <c r="CR6" s="36">
        <f t="shared" si="10"/>
        <v>54.77</v>
      </c>
      <c r="CS6" s="36">
        <f t="shared" si="10"/>
        <v>54.92</v>
      </c>
      <c r="CT6" s="36">
        <f t="shared" si="10"/>
        <v>55.63</v>
      </c>
      <c r="CU6" s="36">
        <f t="shared" si="10"/>
        <v>55.03</v>
      </c>
      <c r="CV6" s="35" t="str">
        <f>IF(CV7="","",IF(CV7="-","【-】","【"&amp;SUBSTITUTE(TEXT(CV7,"#,##0.00"),"-","△")&amp;"】"))</f>
        <v>【60.27】</v>
      </c>
      <c r="CW6" s="36">
        <f>IF(CW7="",NA(),CW7)</f>
        <v>69.13</v>
      </c>
      <c r="CX6" s="36">
        <f t="shared" ref="CX6:DF6" si="11">IF(CX7="",NA(),CX7)</f>
        <v>71.89</v>
      </c>
      <c r="CY6" s="36">
        <f t="shared" si="11"/>
        <v>70.88</v>
      </c>
      <c r="CZ6" s="36">
        <f t="shared" si="11"/>
        <v>68.56</v>
      </c>
      <c r="DA6" s="36">
        <f t="shared" si="11"/>
        <v>67.099999999999994</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43.26</v>
      </c>
      <c r="DI6" s="36">
        <f t="shared" ref="DI6:DQ6" si="12">IF(DI7="",NA(),DI7)</f>
        <v>44.87</v>
      </c>
      <c r="DJ6" s="36">
        <f t="shared" si="12"/>
        <v>46.37</v>
      </c>
      <c r="DK6" s="36">
        <f t="shared" si="12"/>
        <v>47.5</v>
      </c>
      <c r="DL6" s="36">
        <f t="shared" si="12"/>
        <v>49.18</v>
      </c>
      <c r="DM6" s="36">
        <f t="shared" si="12"/>
        <v>46.66</v>
      </c>
      <c r="DN6" s="36">
        <f t="shared" si="12"/>
        <v>47.46</v>
      </c>
      <c r="DO6" s="36">
        <f t="shared" si="12"/>
        <v>48.49</v>
      </c>
      <c r="DP6" s="36">
        <f t="shared" si="12"/>
        <v>48.05</v>
      </c>
      <c r="DQ6" s="36">
        <f t="shared" si="12"/>
        <v>48.87</v>
      </c>
      <c r="DR6" s="35" t="str">
        <f>IF(DR7="","",IF(DR7="-","【-】","【"&amp;SUBSTITUTE(TEXT(DR7,"#,##0.00"),"-","△")&amp;"】"))</f>
        <v>【48.85】</v>
      </c>
      <c r="DS6" s="36">
        <f>IF(DS7="",NA(),DS7)</f>
        <v>7.61</v>
      </c>
      <c r="DT6" s="36">
        <f t="shared" ref="DT6:EB6" si="13">IF(DT7="",NA(),DT7)</f>
        <v>8.76</v>
      </c>
      <c r="DU6" s="36">
        <f t="shared" si="13"/>
        <v>9.7200000000000006</v>
      </c>
      <c r="DV6" s="36">
        <f t="shared" si="13"/>
        <v>12.48</v>
      </c>
      <c r="DW6" s="36">
        <f t="shared" si="13"/>
        <v>12.78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0.13</v>
      </c>
      <c r="EE6" s="36">
        <f t="shared" ref="EE6:EM6" si="14">IF(EE7="",NA(),EE7)</f>
        <v>0.33</v>
      </c>
      <c r="EF6" s="36">
        <f t="shared" si="14"/>
        <v>0.45</v>
      </c>
      <c r="EG6" s="36">
        <f t="shared" si="14"/>
        <v>0.75</v>
      </c>
      <c r="EH6" s="36">
        <f t="shared" si="14"/>
        <v>0.31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202126</v>
      </c>
      <c r="D7" s="38">
        <v>46</v>
      </c>
      <c r="E7" s="38">
        <v>1</v>
      </c>
      <c r="F7" s="38">
        <v>0</v>
      </c>
      <c r="G7" s="38">
        <v>1</v>
      </c>
      <c r="H7" s="38" t="s">
        <v>92</v>
      </c>
      <c r="I7" s="38" t="s">
        <v>93</v>
      </c>
      <c r="J7" s="38" t="s">
        <v>94</v>
      </c>
      <c r="K7" s="38" t="s">
        <v>95</v>
      </c>
      <c r="L7" s="38" t="s">
        <v>96</v>
      </c>
      <c r="M7" s="38" t="s">
        <v>97</v>
      </c>
      <c r="N7" s="39" t="s">
        <v>98</v>
      </c>
      <c r="O7" s="39">
        <v>77.89</v>
      </c>
      <c r="P7" s="39">
        <v>91.73</v>
      </c>
      <c r="Q7" s="39">
        <v>2800</v>
      </c>
      <c r="R7" s="39">
        <v>27672</v>
      </c>
      <c r="S7" s="39">
        <v>565.15</v>
      </c>
      <c r="T7" s="39">
        <v>48.96</v>
      </c>
      <c r="U7" s="39">
        <v>25150</v>
      </c>
      <c r="V7" s="39">
        <v>44.15</v>
      </c>
      <c r="W7" s="39">
        <v>569.65</v>
      </c>
      <c r="X7" s="39">
        <v>120.04</v>
      </c>
      <c r="Y7" s="39">
        <v>125.78</v>
      </c>
      <c r="Z7" s="39">
        <v>125.98</v>
      </c>
      <c r="AA7" s="39">
        <v>122.98</v>
      </c>
      <c r="AB7" s="39">
        <v>128.44999999999999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420.49</v>
      </c>
      <c r="AU7" s="39">
        <v>454.08</v>
      </c>
      <c r="AV7" s="39">
        <v>444.24</v>
      </c>
      <c r="AW7" s="39">
        <v>291.12</v>
      </c>
      <c r="AX7" s="39">
        <v>270.49</v>
      </c>
      <c r="AY7" s="39">
        <v>381.53</v>
      </c>
      <c r="AZ7" s="39">
        <v>391.54</v>
      </c>
      <c r="BA7" s="39">
        <v>384.34</v>
      </c>
      <c r="BB7" s="39">
        <v>359.47</v>
      </c>
      <c r="BC7" s="39">
        <v>369.69</v>
      </c>
      <c r="BD7" s="39">
        <v>261.93</v>
      </c>
      <c r="BE7" s="39">
        <v>449.56</v>
      </c>
      <c r="BF7" s="39">
        <v>423.5</v>
      </c>
      <c r="BG7" s="39">
        <v>395.23</v>
      </c>
      <c r="BH7" s="39">
        <v>366.14</v>
      </c>
      <c r="BI7" s="39">
        <v>336.09</v>
      </c>
      <c r="BJ7" s="39">
        <v>393.27</v>
      </c>
      <c r="BK7" s="39">
        <v>386.97</v>
      </c>
      <c r="BL7" s="39">
        <v>380.58</v>
      </c>
      <c r="BM7" s="39">
        <v>401.79</v>
      </c>
      <c r="BN7" s="39">
        <v>402.99</v>
      </c>
      <c r="BO7" s="39">
        <v>270.45999999999998</v>
      </c>
      <c r="BP7" s="39">
        <v>108.19</v>
      </c>
      <c r="BQ7" s="39">
        <v>114.86</v>
      </c>
      <c r="BR7" s="39">
        <v>115.14</v>
      </c>
      <c r="BS7" s="39">
        <v>111.47</v>
      </c>
      <c r="BT7" s="39">
        <v>113.75</v>
      </c>
      <c r="BU7" s="39">
        <v>100.47</v>
      </c>
      <c r="BV7" s="39">
        <v>101.72</v>
      </c>
      <c r="BW7" s="39">
        <v>102.38</v>
      </c>
      <c r="BX7" s="39">
        <v>100.12</v>
      </c>
      <c r="BY7" s="39">
        <v>98.66</v>
      </c>
      <c r="BZ7" s="39">
        <v>103.91</v>
      </c>
      <c r="CA7" s="39">
        <v>138.46</v>
      </c>
      <c r="CB7" s="39">
        <v>130.03</v>
      </c>
      <c r="CC7" s="39">
        <v>129.81</v>
      </c>
      <c r="CD7" s="39">
        <v>134.41</v>
      </c>
      <c r="CE7" s="39">
        <v>132.16999999999999</v>
      </c>
      <c r="CF7" s="39">
        <v>169.82</v>
      </c>
      <c r="CG7" s="39">
        <v>168.2</v>
      </c>
      <c r="CH7" s="39">
        <v>168.67</v>
      </c>
      <c r="CI7" s="39">
        <v>174.97</v>
      </c>
      <c r="CJ7" s="39">
        <v>178.59</v>
      </c>
      <c r="CK7" s="39">
        <v>167.11</v>
      </c>
      <c r="CL7" s="39">
        <v>62.65</v>
      </c>
      <c r="CM7" s="39">
        <v>59.59</v>
      </c>
      <c r="CN7" s="39">
        <v>59.99</v>
      </c>
      <c r="CO7" s="39">
        <v>61.21</v>
      </c>
      <c r="CP7" s="39">
        <v>61.52</v>
      </c>
      <c r="CQ7" s="39">
        <v>55.13</v>
      </c>
      <c r="CR7" s="39">
        <v>54.77</v>
      </c>
      <c r="CS7" s="39">
        <v>54.92</v>
      </c>
      <c r="CT7" s="39">
        <v>55.63</v>
      </c>
      <c r="CU7" s="39">
        <v>55.03</v>
      </c>
      <c r="CV7" s="39">
        <v>60.27</v>
      </c>
      <c r="CW7" s="39">
        <v>69.13</v>
      </c>
      <c r="CX7" s="39">
        <v>71.89</v>
      </c>
      <c r="CY7" s="39">
        <v>70.88</v>
      </c>
      <c r="CZ7" s="39">
        <v>68.56</v>
      </c>
      <c r="DA7" s="39">
        <v>67.099999999999994</v>
      </c>
      <c r="DB7" s="39">
        <v>83</v>
      </c>
      <c r="DC7" s="39">
        <v>82.89</v>
      </c>
      <c r="DD7" s="39">
        <v>82.66</v>
      </c>
      <c r="DE7" s="39">
        <v>82.04</v>
      </c>
      <c r="DF7" s="39">
        <v>81.900000000000006</v>
      </c>
      <c r="DG7" s="39">
        <v>89.92</v>
      </c>
      <c r="DH7" s="39">
        <v>43.26</v>
      </c>
      <c r="DI7" s="39">
        <v>44.87</v>
      </c>
      <c r="DJ7" s="39">
        <v>46.37</v>
      </c>
      <c r="DK7" s="39">
        <v>47.5</v>
      </c>
      <c r="DL7" s="39">
        <v>49.18</v>
      </c>
      <c r="DM7" s="39">
        <v>46.66</v>
      </c>
      <c r="DN7" s="39">
        <v>47.46</v>
      </c>
      <c r="DO7" s="39">
        <v>48.49</v>
      </c>
      <c r="DP7" s="39">
        <v>48.05</v>
      </c>
      <c r="DQ7" s="39">
        <v>48.87</v>
      </c>
      <c r="DR7" s="39">
        <v>48.85</v>
      </c>
      <c r="DS7" s="39">
        <v>7.61</v>
      </c>
      <c r="DT7" s="39">
        <v>8.76</v>
      </c>
      <c r="DU7" s="39">
        <v>9.7200000000000006</v>
      </c>
      <c r="DV7" s="39">
        <v>12.48</v>
      </c>
      <c r="DW7" s="39">
        <v>12.78</v>
      </c>
      <c r="DX7" s="39">
        <v>9.85</v>
      </c>
      <c r="DY7" s="39">
        <v>9.7100000000000009</v>
      </c>
      <c r="DZ7" s="39">
        <v>12.79</v>
      </c>
      <c r="EA7" s="39">
        <v>13.39</v>
      </c>
      <c r="EB7" s="39">
        <v>14.85</v>
      </c>
      <c r="EC7" s="39">
        <v>17.8</v>
      </c>
      <c r="ED7" s="39">
        <v>0.13</v>
      </c>
      <c r="EE7" s="39">
        <v>0.33</v>
      </c>
      <c r="EF7" s="39">
        <v>0.45</v>
      </c>
      <c r="EG7" s="39">
        <v>0.75</v>
      </c>
      <c r="EH7" s="39">
        <v>0.31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2020-01-27T09:36:49Z</cp:lastPrinted>
  <dcterms:created xsi:type="dcterms:W3CDTF">2019-12-05T04:15:50Z</dcterms:created>
  <dcterms:modified xsi:type="dcterms:W3CDTF">2020-03-02T05:26:16Z</dcterms:modified>
  <cp:category/>
</cp:coreProperties>
</file>