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Yv+2f8CG78cZ0O92kEcE24HYdxdJWabpXjg+J7iZ7pscz7VP2H+djGdzRiW5/9U7+zKPj6SMEVoRkFZw5BJA==" workbookSaltValue="lSP0DlRCZeeaeCo3zNEPw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IT76" i="4"/>
  <c r="CS51" i="4"/>
  <c r="HJ30" i="4"/>
  <c r="MA51" i="4"/>
  <c r="C11" i="5"/>
  <c r="D11" i="5"/>
  <c r="E11" i="5"/>
  <c r="B11" i="5"/>
  <c r="BK76" i="4" l="1"/>
  <c r="LH51" i="4"/>
  <c r="IE76" i="4"/>
  <c r="BZ30" i="4"/>
  <c r="LT76" i="4"/>
  <c r="GQ51" i="4"/>
  <c r="LH30" i="4"/>
  <c r="BZ51" i="4"/>
  <c r="GQ30" i="4"/>
  <c r="BG30" i="4"/>
  <c r="AV76" i="4"/>
  <c r="KO51" i="4"/>
  <c r="KO30" i="4"/>
  <c r="BG51" i="4"/>
  <c r="FX30" i="4"/>
  <c r="LE76" i="4"/>
  <c r="FX51" i="4"/>
  <c r="HP76" i="4"/>
  <c r="KP76" i="4"/>
  <c r="FE51" i="4"/>
  <c r="HA76" i="4"/>
  <c r="AN51" i="4"/>
  <c r="FE30" i="4"/>
  <c r="JV51" i="4"/>
  <c r="JV30" i="4"/>
  <c r="AN30" i="4"/>
  <c r="AG76" i="4"/>
  <c r="KA76" i="4"/>
  <c r="EL51" i="4"/>
  <c r="JC30" i="4"/>
  <c r="JC51" i="4"/>
  <c r="GL76" i="4"/>
  <c r="U51" i="4"/>
  <c r="EL30" i="4"/>
  <c r="R76" i="4"/>
  <c r="U30" i="4"/>
</calcChain>
</file>

<file path=xl/sharedStrings.xml><?xml version="1.0" encoding="utf-8"?>
<sst xmlns="http://schemas.openxmlformats.org/spreadsheetml/2006/main" count="278" uniqueCount="126">
  <si>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</si>
  <si>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</si>
  <si>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</si>
  <si>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</si>
  <si>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</si>
  <si>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</si>
  <si>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</si>
  <si>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</si>
  <si>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</si>
  <si>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</si>
  <si>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</si>
  <si>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</si>
  <si>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</si>
  <si>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</si>
  <si>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</si>
  <si>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</si>
  <si>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</si>
  <si>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</si>
  <si>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</si>
  <si>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</si>
  <si>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</si>
  <si>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</si>
  <si>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</si>
  <si>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</si>
  <si>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</si>
  <si>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</si>
  <si>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</si>
  <si>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</si>
  <si>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</si>
  <si>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</si>
  <si>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</si>
  <si>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</si>
  <si>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</si>
  <si>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</si>
  <si>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</si>
  <si>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</si>
  <si>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</si>
  <si>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</si>
  <si>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</si>
  <si>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</si>
  <si>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</si>
  <si>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</si>
  <si>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</si>
  <si>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</si>
  <si>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</si>
  <si>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</si>
  <si>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</si>
  <si>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</si>
  <si>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</si>
  <si>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</si>
  <si>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</si>
  <si>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</si>
  <si>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</si>
  <si>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</si>
  <si>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</si>
  <si>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</si>
  <si>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</si>
  <si>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</si>
  <si>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</si>
  <si>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</si>
  <si>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</si>
  <si>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</si>
  <si>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</si>
  <si>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</si>
  <si>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</si>
  <si>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</si>
  <si>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</si>
  <si>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</si>
  <si>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</si>
  <si>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</si>
  <si>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</si>
  <si>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</si>
  <si>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</si>
  <si>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</si>
  <si>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</si>
  <si>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</si>
  <si>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</si>
  <si>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</si>
  <si>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</si>
  <si>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</si>
  <si>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</si>
  <si>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</si>
  <si>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</si>
  <si>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</si>
  <si>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</si>
  <si>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</si>
  <si>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</si>
  <si>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</si>
  <si>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</si>
  <si>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</si>
  <si>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</si>
  <si>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</si>
  <si>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</si>
  <si>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</si>
  <si>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</si>
  <si>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</si>
  <si>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</si>
  <si>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</si>
  <si>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</si>
  <si>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</si>
  <si>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</si>
  <si>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</si>
  <si>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</si>
  <si>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</si>
  <si>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伊那市</t>
  </si>
  <si>
    <t>伊那市再開発ビル駐車場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</si>
  <si>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</si>
  <si>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</si>
  <si>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</si>
  <si>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</si>
  <si>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</si>
  <si>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</si>
  <si>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</si>
  <si>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</si>
  <si>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</si>
  <si>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</si>
  <si>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</si>
  <si>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</si>
  <si>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</si>
  <si>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</si>
  <si>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</si>
  <si>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</si>
  <si>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膣は類似施設の平均を上回っているものの、収益的収支比率は平均を下回っている。ビルのメンテナンスにかかる共益費が総費用の大部分を占めている。今後、設備の改修が見込まれることから計画的に更新を進め収益の確保に努めたい。</t>
    <rPh sb="0" eb="2">
      <t>カドウ</t>
    </rPh>
    <rPh sb="2" eb="3">
      <t>チツ</t>
    </rPh>
    <rPh sb="4" eb="6">
      <t>ルイジ</t>
    </rPh>
    <rPh sb="6" eb="8">
      <t>シセツ</t>
    </rPh>
    <rPh sb="9" eb="11">
      <t>ヘイキン</t>
    </rPh>
    <rPh sb="12" eb="14">
      <t>ウワマワ</t>
    </rPh>
    <rPh sb="22" eb="25">
      <t>シュウエキテキ</t>
    </rPh>
    <rPh sb="25" eb="27">
      <t>シュウシ</t>
    </rPh>
    <rPh sb="27" eb="29">
      <t>ヒリツ</t>
    </rPh>
    <rPh sb="30" eb="32">
      <t>ヘイキン</t>
    </rPh>
    <rPh sb="33" eb="35">
      <t>シタマワ</t>
    </rPh>
    <rPh sb="53" eb="56">
      <t>キョウエキヒ</t>
    </rPh>
    <rPh sb="57" eb="60">
      <t>ソウヒヨウ</t>
    </rPh>
    <rPh sb="61" eb="64">
      <t>ダイブブン</t>
    </rPh>
    <rPh sb="65" eb="66">
      <t>シ</t>
    </rPh>
    <rPh sb="71" eb="73">
      <t>コンゴ</t>
    </rPh>
    <rPh sb="74" eb="76">
      <t>セツビ</t>
    </rPh>
    <rPh sb="77" eb="79">
      <t>カイシュウ</t>
    </rPh>
    <rPh sb="80" eb="82">
      <t>ミコ</t>
    </rPh>
    <rPh sb="89" eb="92">
      <t>ケイカクテキ</t>
    </rPh>
    <rPh sb="93" eb="95">
      <t>コウシン</t>
    </rPh>
    <rPh sb="96" eb="97">
      <t>スス</t>
    </rPh>
    <rPh sb="98" eb="100">
      <t>シュウエキ</t>
    </rPh>
    <rPh sb="101" eb="103">
      <t>カクホ</t>
    </rPh>
    <rPh sb="104" eb="105">
      <t>ツト</t>
    </rPh>
    <phoneticPr fontId="5"/>
  </si>
  <si>
    <t>中心市街地にある立体式駐車場で、1日平均８００台ほどの利用がある。回転率は3.5台で平均駐車時間は、2.01時間と比較的長時間利用されている。定期駐車場は13区画で、テナント入居者に限定している。</t>
    <rPh sb="0" eb="2">
      <t>チュウシン</t>
    </rPh>
    <rPh sb="2" eb="5">
      <t>シガイチ</t>
    </rPh>
    <rPh sb="8" eb="10">
      <t>リッタイ</t>
    </rPh>
    <rPh sb="10" eb="11">
      <t>シキ</t>
    </rPh>
    <rPh sb="11" eb="14">
      <t>チュウシャジョウ</t>
    </rPh>
    <rPh sb="17" eb="18">
      <t>ニチ</t>
    </rPh>
    <rPh sb="18" eb="20">
      <t>ヘイキン</t>
    </rPh>
    <rPh sb="23" eb="24">
      <t>ダイ</t>
    </rPh>
    <rPh sb="27" eb="29">
      <t>リヨウ</t>
    </rPh>
    <rPh sb="33" eb="35">
      <t>カイテン</t>
    </rPh>
    <rPh sb="35" eb="36">
      <t>リツ</t>
    </rPh>
    <rPh sb="40" eb="41">
      <t>ダイ</t>
    </rPh>
    <rPh sb="42" eb="44">
      <t>ヘイキン</t>
    </rPh>
    <rPh sb="44" eb="46">
      <t>チュウシャ</t>
    </rPh>
    <rPh sb="46" eb="48">
      <t>ジカン</t>
    </rPh>
    <rPh sb="54" eb="56">
      <t>ジカン</t>
    </rPh>
    <rPh sb="57" eb="60">
      <t>ヒカクテキ</t>
    </rPh>
    <rPh sb="60" eb="63">
      <t>チョウジカン</t>
    </rPh>
    <rPh sb="63" eb="65">
      <t>リヨウ</t>
    </rPh>
    <rPh sb="71" eb="73">
      <t>テイキ</t>
    </rPh>
    <rPh sb="73" eb="75">
      <t>チュウシャ</t>
    </rPh>
    <rPh sb="75" eb="76">
      <t>ジョウ</t>
    </rPh>
    <rPh sb="79" eb="81">
      <t>クカク</t>
    </rPh>
    <rPh sb="87" eb="89">
      <t>ニュウキョ</t>
    </rPh>
    <rPh sb="89" eb="90">
      <t>シャ</t>
    </rPh>
    <rPh sb="91" eb="93">
      <t>ゲンテイ</t>
    </rPh>
    <phoneticPr fontId="5"/>
  </si>
  <si>
    <t>当駐車場は立体式駐車場となっており保全すべき設備が多く、計画的に設備投資していく必要がある。R1で実施した照明器具のLED化によりランニングコストの削減が見込まれる。</t>
    <rPh sb="0" eb="1">
      <t>トウ</t>
    </rPh>
    <rPh sb="1" eb="4">
      <t>チュウシャジョウ</t>
    </rPh>
    <rPh sb="5" eb="7">
      <t>リッタイ</t>
    </rPh>
    <rPh sb="7" eb="8">
      <t>シキ</t>
    </rPh>
    <rPh sb="8" eb="11">
      <t>チュウシャジョウ</t>
    </rPh>
    <rPh sb="17" eb="19">
      <t>ホゼン</t>
    </rPh>
    <rPh sb="22" eb="24">
      <t>セツビ</t>
    </rPh>
    <rPh sb="25" eb="26">
      <t>オオ</t>
    </rPh>
    <rPh sb="28" eb="31">
      <t>ケイカクテキ</t>
    </rPh>
    <rPh sb="32" eb="34">
      <t>セツビ</t>
    </rPh>
    <rPh sb="34" eb="36">
      <t>トウシ</t>
    </rPh>
    <rPh sb="40" eb="42">
      <t>ヒツヨウ</t>
    </rPh>
    <rPh sb="49" eb="51">
      <t>ジッシ</t>
    </rPh>
    <rPh sb="53" eb="55">
      <t>ショウメイ</t>
    </rPh>
    <rPh sb="55" eb="57">
      <t>キグ</t>
    </rPh>
    <rPh sb="61" eb="62">
      <t>カ</t>
    </rPh>
    <rPh sb="74" eb="76">
      <t>サクゲン</t>
    </rPh>
    <rPh sb="77" eb="79">
      <t>ミコ</t>
    </rPh>
    <phoneticPr fontId="5"/>
  </si>
  <si>
    <t>設備投資の見込み額
R1  監視カメラの更新　　3,562千円済
　　ゲート装置の更新　　1,523千円済
　　塗装修繕　　　　　　　500千円
R5　自動発券機　3,000千円
R7　自動精算機　8,100千円
R8　自動精算機　8,100千円
R10　自動精算機 8,208千円
売上高GDP比率　H29は数値誤りで-95.9％</t>
    <rPh sb="0" eb="2">
      <t>セツビ</t>
    </rPh>
    <rPh sb="2" eb="4">
      <t>トウシ</t>
    </rPh>
    <rPh sb="5" eb="7">
      <t>ミコ</t>
    </rPh>
    <rPh sb="8" eb="9">
      <t>ガク</t>
    </rPh>
    <rPh sb="14" eb="16">
      <t>カンシ</t>
    </rPh>
    <rPh sb="20" eb="22">
      <t>コウシン</t>
    </rPh>
    <rPh sb="29" eb="31">
      <t>センエン</t>
    </rPh>
    <rPh sb="31" eb="32">
      <t>スミ</t>
    </rPh>
    <rPh sb="38" eb="40">
      <t>ソウチ</t>
    </rPh>
    <rPh sb="41" eb="43">
      <t>コウシン</t>
    </rPh>
    <rPh sb="50" eb="52">
      <t>センエン</t>
    </rPh>
    <rPh sb="52" eb="53">
      <t>スミ</t>
    </rPh>
    <rPh sb="56" eb="58">
      <t>トソウ</t>
    </rPh>
    <rPh sb="58" eb="60">
      <t>シュウゼン</t>
    </rPh>
    <rPh sb="70" eb="72">
      <t>センエン</t>
    </rPh>
    <rPh sb="76" eb="78">
      <t>ジドウ</t>
    </rPh>
    <rPh sb="78" eb="81">
      <t>ハッケンキ</t>
    </rPh>
    <rPh sb="87" eb="89">
      <t>センエン</t>
    </rPh>
    <rPh sb="93" eb="95">
      <t>ジドウ</t>
    </rPh>
    <rPh sb="95" eb="97">
      <t>セイサン</t>
    </rPh>
    <rPh sb="97" eb="98">
      <t>キ</t>
    </rPh>
    <rPh sb="104" eb="106">
      <t>センエン</t>
    </rPh>
    <rPh sb="110" eb="115">
      <t>ジドウセイサンキ</t>
    </rPh>
    <rPh sb="121" eb="123">
      <t>センエン</t>
    </rPh>
    <rPh sb="130" eb="132">
      <t>セイサン</t>
    </rPh>
    <rPh sb="132" eb="133">
      <t>キ</t>
    </rPh>
    <rPh sb="139" eb="141">
      <t>センエン</t>
    </rPh>
    <rPh sb="143" eb="146">
      <t>ウリアゲダカ</t>
    </rPh>
    <rPh sb="149" eb="151">
      <t>ヒリツ</t>
    </rPh>
    <rPh sb="156" eb="159">
      <t>スウチアヤマ</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</si>
</sst>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74.5</c:v>
                </c:pt>
                <c:pt idx="1">
                  <c:v>108.8</c:v>
                </c:pt>
                <c:pt idx="2">
                  <c:v>105.8</c:v>
                </c:pt>
                <c:pt idx="3">
                  <c:v>45.4</c:v>
                </c:pt>
                <c:pt idx="4">
                  <c:v>75.7</c:v>
                </c:pt>
              </c:numCache>
            </c:numRef>
          </c:val>
          <c:extLst xmlns:c16r2="http://schemas.microsoft.com/office/drawing/2015/06/chart">
            <c:ext xmlns:c16="http://schemas.microsoft.com/office/drawing/2014/chart" uri="{C3380CC4-5D6E-409C-BE32-E72D297353CC}">
              <c16:uniqueId val="{00000000-23A5-4CE7-804A-3430301DB4D3}"/>
            </c:ext>
          </c:extLst>
        </c:ser>
        <c:dLbls>
          <c:showLegendKey val="0"/>
          <c:showVal val="0"/>
          <c:showCatName val="0"/>
          <c:showSerName val="0"/>
          <c:showPercent val="0"/>
          <c:showBubbleSize val="0"/>
        </c:dLbls>
        <c:gapWidth val="150"/>
        <c:axId val="117790208"/>
        <c:axId val="11779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xmlns:c16r2="http://schemas.microsoft.com/office/drawing/2015/06/chart">
            <c:ext xmlns:c16="http://schemas.microsoft.com/office/drawing/2014/chart" uri="{C3380CC4-5D6E-409C-BE32-E72D297353CC}">
              <c16:uniqueId val="{00000001-23A5-4CE7-804A-3430301DB4D3}"/>
            </c:ext>
          </c:extLst>
        </c:ser>
        <c:dLbls>
          <c:showLegendKey val="0"/>
          <c:showVal val="0"/>
          <c:showCatName val="0"/>
          <c:showSerName val="0"/>
          <c:showPercent val="0"/>
          <c:showBubbleSize val="0"/>
        </c:dLbls>
        <c:marker val="1"/>
        <c:smooth val="0"/>
        <c:axId val="117790208"/>
        <c:axId val="117792128"/>
      </c:lineChart>
      <c:dateAx>
        <c:axId val="117790208"/>
        <c:scaling>
          <c:orientation val="minMax"/>
        </c:scaling>
        <c:delete val="1"/>
        <c:axPos val="b"/>
        <c:numFmt formatCode="ge" sourceLinked="1"/>
        <c:majorTickMark val="none"/>
        <c:minorTickMark val="none"/>
        <c:tickLblPos val="none"/>
        <c:crossAx val="117792128"/>
        <c:crosses val="autoZero"/>
        <c:auto val="1"/>
        <c:lblOffset val="100"/>
        <c:baseTimeUnit val="years"/>
      </c:dateAx>
      <c:valAx>
        <c:axId val="117792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79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E0-400B-9F98-5A3CE55E2F0A}"/>
            </c:ext>
          </c:extLst>
        </c:ser>
        <c:dLbls>
          <c:showLegendKey val="0"/>
          <c:showVal val="0"/>
          <c:showCatName val="0"/>
          <c:showSerName val="0"/>
          <c:showPercent val="0"/>
          <c:showBubbleSize val="0"/>
        </c:dLbls>
        <c:gapWidth val="150"/>
        <c:axId val="120894976"/>
        <c:axId val="12089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xmlns:c16r2="http://schemas.microsoft.com/office/drawing/2015/06/chart">
            <c:ext xmlns:c16="http://schemas.microsoft.com/office/drawing/2014/chart" uri="{C3380CC4-5D6E-409C-BE32-E72D297353CC}">
              <c16:uniqueId val="{00000001-A3E0-400B-9F98-5A3CE55E2F0A}"/>
            </c:ext>
          </c:extLst>
        </c:ser>
        <c:dLbls>
          <c:showLegendKey val="0"/>
          <c:showVal val="0"/>
          <c:showCatName val="0"/>
          <c:showSerName val="0"/>
          <c:showPercent val="0"/>
          <c:showBubbleSize val="0"/>
        </c:dLbls>
        <c:marker val="1"/>
        <c:smooth val="0"/>
        <c:axId val="120894976"/>
        <c:axId val="120896896"/>
      </c:lineChart>
      <c:dateAx>
        <c:axId val="120894976"/>
        <c:scaling>
          <c:orientation val="minMax"/>
        </c:scaling>
        <c:delete val="1"/>
        <c:axPos val="b"/>
        <c:numFmt formatCode="ge" sourceLinked="1"/>
        <c:majorTickMark val="none"/>
        <c:minorTickMark val="none"/>
        <c:tickLblPos val="none"/>
        <c:crossAx val="120896896"/>
        <c:crosses val="autoZero"/>
        <c:auto val="1"/>
        <c:lblOffset val="100"/>
        <c:baseTimeUnit val="years"/>
      </c:dateAx>
      <c:valAx>
        <c:axId val="12089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89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4A4-4046-B96C-B96AC2A69251}"/>
            </c:ext>
          </c:extLst>
        </c:ser>
        <c:dLbls>
          <c:showLegendKey val="0"/>
          <c:showVal val="0"/>
          <c:showCatName val="0"/>
          <c:showSerName val="0"/>
          <c:showPercent val="0"/>
          <c:showBubbleSize val="0"/>
        </c:dLbls>
        <c:gapWidth val="150"/>
        <c:axId val="120968320"/>
        <c:axId val="1209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4A4-4046-B96C-B96AC2A69251}"/>
            </c:ext>
          </c:extLst>
        </c:ser>
        <c:dLbls>
          <c:showLegendKey val="0"/>
          <c:showVal val="0"/>
          <c:showCatName val="0"/>
          <c:showSerName val="0"/>
          <c:showPercent val="0"/>
          <c:showBubbleSize val="0"/>
        </c:dLbls>
        <c:marker val="1"/>
        <c:smooth val="0"/>
        <c:axId val="120968320"/>
        <c:axId val="120970240"/>
      </c:lineChart>
      <c:dateAx>
        <c:axId val="120968320"/>
        <c:scaling>
          <c:orientation val="minMax"/>
        </c:scaling>
        <c:delete val="1"/>
        <c:axPos val="b"/>
        <c:numFmt formatCode="ge" sourceLinked="1"/>
        <c:majorTickMark val="none"/>
        <c:minorTickMark val="none"/>
        <c:tickLblPos val="none"/>
        <c:crossAx val="120970240"/>
        <c:crosses val="autoZero"/>
        <c:auto val="1"/>
        <c:lblOffset val="100"/>
        <c:baseTimeUnit val="years"/>
      </c:dateAx>
      <c:valAx>
        <c:axId val="120970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96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374-4223-9475-4D0B196FE0EE}"/>
            </c:ext>
          </c:extLst>
        </c:ser>
        <c:dLbls>
          <c:showLegendKey val="0"/>
          <c:showVal val="0"/>
          <c:showCatName val="0"/>
          <c:showSerName val="0"/>
          <c:showPercent val="0"/>
          <c:showBubbleSize val="0"/>
        </c:dLbls>
        <c:gapWidth val="150"/>
        <c:axId val="120989952"/>
        <c:axId val="1210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374-4223-9475-4D0B196FE0EE}"/>
            </c:ext>
          </c:extLst>
        </c:ser>
        <c:dLbls>
          <c:showLegendKey val="0"/>
          <c:showVal val="0"/>
          <c:showCatName val="0"/>
          <c:showSerName val="0"/>
          <c:showPercent val="0"/>
          <c:showBubbleSize val="0"/>
        </c:dLbls>
        <c:marker val="1"/>
        <c:smooth val="0"/>
        <c:axId val="120989952"/>
        <c:axId val="121008512"/>
      </c:lineChart>
      <c:dateAx>
        <c:axId val="120989952"/>
        <c:scaling>
          <c:orientation val="minMax"/>
        </c:scaling>
        <c:delete val="1"/>
        <c:axPos val="b"/>
        <c:numFmt formatCode="ge" sourceLinked="1"/>
        <c:majorTickMark val="none"/>
        <c:minorTickMark val="none"/>
        <c:tickLblPos val="none"/>
        <c:crossAx val="121008512"/>
        <c:crosses val="autoZero"/>
        <c:auto val="1"/>
        <c:lblOffset val="100"/>
        <c:baseTimeUnit val="years"/>
      </c:dateAx>
      <c:valAx>
        <c:axId val="12100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98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67-44EC-B748-9587C732FD07}"/>
            </c:ext>
          </c:extLst>
        </c:ser>
        <c:dLbls>
          <c:showLegendKey val="0"/>
          <c:showVal val="0"/>
          <c:showCatName val="0"/>
          <c:showSerName val="0"/>
          <c:showPercent val="0"/>
          <c:showBubbleSize val="0"/>
        </c:dLbls>
        <c:gapWidth val="150"/>
        <c:axId val="121042432"/>
        <c:axId val="12104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xmlns:c16r2="http://schemas.microsoft.com/office/drawing/2015/06/chart">
            <c:ext xmlns:c16="http://schemas.microsoft.com/office/drawing/2014/chart" uri="{C3380CC4-5D6E-409C-BE32-E72D297353CC}">
              <c16:uniqueId val="{00000001-FE67-44EC-B748-9587C732FD07}"/>
            </c:ext>
          </c:extLst>
        </c:ser>
        <c:dLbls>
          <c:showLegendKey val="0"/>
          <c:showVal val="0"/>
          <c:showCatName val="0"/>
          <c:showSerName val="0"/>
          <c:showPercent val="0"/>
          <c:showBubbleSize val="0"/>
        </c:dLbls>
        <c:marker val="1"/>
        <c:smooth val="0"/>
        <c:axId val="121042432"/>
        <c:axId val="121043968"/>
      </c:lineChart>
      <c:dateAx>
        <c:axId val="121042432"/>
        <c:scaling>
          <c:orientation val="minMax"/>
        </c:scaling>
        <c:delete val="1"/>
        <c:axPos val="b"/>
        <c:numFmt formatCode="ge" sourceLinked="1"/>
        <c:majorTickMark val="none"/>
        <c:minorTickMark val="none"/>
        <c:tickLblPos val="none"/>
        <c:crossAx val="121043968"/>
        <c:crosses val="autoZero"/>
        <c:auto val="1"/>
        <c:lblOffset val="100"/>
        <c:baseTimeUnit val="years"/>
      </c:dateAx>
      <c:valAx>
        <c:axId val="12104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04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5A-4B63-A7F6-BDB679B67F3E}"/>
            </c:ext>
          </c:extLst>
        </c:ser>
        <c:dLbls>
          <c:showLegendKey val="0"/>
          <c:showVal val="0"/>
          <c:showCatName val="0"/>
          <c:showSerName val="0"/>
          <c:showPercent val="0"/>
          <c:showBubbleSize val="0"/>
        </c:dLbls>
        <c:gapWidth val="150"/>
        <c:axId val="53530624"/>
        <c:axId val="5353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xmlns:c16r2="http://schemas.microsoft.com/office/drawing/2015/06/chart">
            <c:ext xmlns:c16="http://schemas.microsoft.com/office/drawing/2014/chart" uri="{C3380CC4-5D6E-409C-BE32-E72D297353CC}">
              <c16:uniqueId val="{00000001-9E5A-4B63-A7F6-BDB679B67F3E}"/>
            </c:ext>
          </c:extLst>
        </c:ser>
        <c:dLbls>
          <c:showLegendKey val="0"/>
          <c:showVal val="0"/>
          <c:showCatName val="0"/>
          <c:showSerName val="0"/>
          <c:showPercent val="0"/>
          <c:showBubbleSize val="0"/>
        </c:dLbls>
        <c:marker val="1"/>
        <c:smooth val="0"/>
        <c:axId val="53530624"/>
        <c:axId val="53532544"/>
      </c:lineChart>
      <c:dateAx>
        <c:axId val="53530624"/>
        <c:scaling>
          <c:orientation val="minMax"/>
        </c:scaling>
        <c:delete val="1"/>
        <c:axPos val="b"/>
        <c:numFmt formatCode="ge" sourceLinked="1"/>
        <c:majorTickMark val="none"/>
        <c:minorTickMark val="none"/>
        <c:tickLblPos val="none"/>
        <c:crossAx val="53532544"/>
        <c:crosses val="autoZero"/>
        <c:auto val="1"/>
        <c:lblOffset val="100"/>
        <c:baseTimeUnit val="years"/>
      </c:dateAx>
      <c:valAx>
        <c:axId val="53532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53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630.9</c:v>
                </c:pt>
                <c:pt idx="1">
                  <c:v>634.6</c:v>
                </c:pt>
                <c:pt idx="2">
                  <c:v>608.1</c:v>
                </c:pt>
                <c:pt idx="3">
                  <c:v>612.5</c:v>
                </c:pt>
                <c:pt idx="4">
                  <c:v>605.9</c:v>
                </c:pt>
              </c:numCache>
            </c:numRef>
          </c:val>
          <c:extLst xmlns:c16r2="http://schemas.microsoft.com/office/drawing/2015/06/chart">
            <c:ext xmlns:c16="http://schemas.microsoft.com/office/drawing/2014/chart" uri="{C3380CC4-5D6E-409C-BE32-E72D297353CC}">
              <c16:uniqueId val="{00000000-099C-4A12-AC64-7246808CFB44}"/>
            </c:ext>
          </c:extLst>
        </c:ser>
        <c:dLbls>
          <c:showLegendKey val="0"/>
          <c:showVal val="0"/>
          <c:showCatName val="0"/>
          <c:showSerName val="0"/>
          <c:showPercent val="0"/>
          <c:showBubbleSize val="0"/>
        </c:dLbls>
        <c:gapWidth val="150"/>
        <c:axId val="53554560"/>
        <c:axId val="12078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xmlns:c16r2="http://schemas.microsoft.com/office/drawing/2015/06/chart">
            <c:ext xmlns:c16="http://schemas.microsoft.com/office/drawing/2014/chart" uri="{C3380CC4-5D6E-409C-BE32-E72D297353CC}">
              <c16:uniqueId val="{00000001-099C-4A12-AC64-7246808CFB44}"/>
            </c:ext>
          </c:extLst>
        </c:ser>
        <c:dLbls>
          <c:showLegendKey val="0"/>
          <c:showVal val="0"/>
          <c:showCatName val="0"/>
          <c:showSerName val="0"/>
          <c:showPercent val="0"/>
          <c:showBubbleSize val="0"/>
        </c:dLbls>
        <c:marker val="1"/>
        <c:smooth val="0"/>
        <c:axId val="53554560"/>
        <c:axId val="120788480"/>
      </c:lineChart>
      <c:dateAx>
        <c:axId val="53554560"/>
        <c:scaling>
          <c:orientation val="minMax"/>
        </c:scaling>
        <c:delete val="1"/>
        <c:axPos val="b"/>
        <c:numFmt formatCode="ge" sourceLinked="1"/>
        <c:majorTickMark val="none"/>
        <c:minorTickMark val="none"/>
        <c:tickLblPos val="none"/>
        <c:crossAx val="120788480"/>
        <c:crosses val="autoZero"/>
        <c:auto val="1"/>
        <c:lblOffset val="100"/>
        <c:baseTimeUnit val="years"/>
      </c:dateAx>
      <c:valAx>
        <c:axId val="12078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55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-34.200000000000003</c:v>
                </c:pt>
                <c:pt idx="1">
                  <c:v>8.1</c:v>
                </c:pt>
                <c:pt idx="2">
                  <c:v>5.5</c:v>
                </c:pt>
                <c:pt idx="3">
                  <c:v>5.5</c:v>
                </c:pt>
                <c:pt idx="4">
                  <c:v>-32.200000000000003</c:v>
                </c:pt>
              </c:numCache>
            </c:numRef>
          </c:val>
          <c:extLst xmlns:c16r2="http://schemas.microsoft.com/office/drawing/2015/06/chart">
            <c:ext xmlns:c16="http://schemas.microsoft.com/office/drawing/2014/chart" uri="{C3380CC4-5D6E-409C-BE32-E72D297353CC}">
              <c16:uniqueId val="{00000000-9EF7-4CA1-8932-9CB93C5D48A3}"/>
            </c:ext>
          </c:extLst>
        </c:ser>
        <c:dLbls>
          <c:showLegendKey val="0"/>
          <c:showVal val="0"/>
          <c:showCatName val="0"/>
          <c:showSerName val="0"/>
          <c:showPercent val="0"/>
          <c:showBubbleSize val="0"/>
        </c:dLbls>
        <c:gapWidth val="150"/>
        <c:axId val="53619712"/>
        <c:axId val="5363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xmlns:c16r2="http://schemas.microsoft.com/office/drawing/2015/06/chart">
            <c:ext xmlns:c16="http://schemas.microsoft.com/office/drawing/2014/chart" uri="{C3380CC4-5D6E-409C-BE32-E72D297353CC}">
              <c16:uniqueId val="{00000001-9EF7-4CA1-8932-9CB93C5D48A3}"/>
            </c:ext>
          </c:extLst>
        </c:ser>
        <c:dLbls>
          <c:showLegendKey val="0"/>
          <c:showVal val="0"/>
          <c:showCatName val="0"/>
          <c:showSerName val="0"/>
          <c:showPercent val="0"/>
          <c:showBubbleSize val="0"/>
        </c:dLbls>
        <c:marker val="1"/>
        <c:smooth val="0"/>
        <c:axId val="53619712"/>
        <c:axId val="53630080"/>
      </c:lineChart>
      <c:dateAx>
        <c:axId val="53619712"/>
        <c:scaling>
          <c:orientation val="minMax"/>
        </c:scaling>
        <c:delete val="1"/>
        <c:axPos val="b"/>
        <c:numFmt formatCode="ge" sourceLinked="1"/>
        <c:majorTickMark val="none"/>
        <c:minorTickMark val="none"/>
        <c:tickLblPos val="none"/>
        <c:crossAx val="53630080"/>
        <c:crosses val="autoZero"/>
        <c:auto val="1"/>
        <c:lblOffset val="100"/>
        <c:baseTimeUnit val="years"/>
      </c:dateAx>
      <c:valAx>
        <c:axId val="5363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61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-3206</c:v>
                </c:pt>
                <c:pt idx="1">
                  <c:v>774</c:v>
                </c:pt>
                <c:pt idx="2">
                  <c:v>527</c:v>
                </c:pt>
                <c:pt idx="3">
                  <c:v>-8666</c:v>
                </c:pt>
                <c:pt idx="4">
                  <c:v>-3252</c:v>
                </c:pt>
              </c:numCache>
            </c:numRef>
          </c:val>
          <c:extLst xmlns:c16r2="http://schemas.microsoft.com/office/drawing/2015/06/chart">
            <c:ext xmlns:c16="http://schemas.microsoft.com/office/drawing/2014/chart" uri="{C3380CC4-5D6E-409C-BE32-E72D297353CC}">
              <c16:uniqueId val="{00000000-9BA8-431C-9ABB-93EA99836786}"/>
            </c:ext>
          </c:extLst>
        </c:ser>
        <c:dLbls>
          <c:showLegendKey val="0"/>
          <c:showVal val="0"/>
          <c:showCatName val="0"/>
          <c:showSerName val="0"/>
          <c:showPercent val="0"/>
          <c:showBubbleSize val="0"/>
        </c:dLbls>
        <c:gapWidth val="150"/>
        <c:axId val="53672576"/>
        <c:axId val="5380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xmlns:c16r2="http://schemas.microsoft.com/office/drawing/2015/06/chart">
            <c:ext xmlns:c16="http://schemas.microsoft.com/office/drawing/2014/chart" uri="{C3380CC4-5D6E-409C-BE32-E72D297353CC}">
              <c16:uniqueId val="{00000001-9BA8-431C-9ABB-93EA99836786}"/>
            </c:ext>
          </c:extLst>
        </c:ser>
        <c:dLbls>
          <c:showLegendKey val="0"/>
          <c:showVal val="0"/>
          <c:showCatName val="0"/>
          <c:showSerName val="0"/>
          <c:showPercent val="0"/>
          <c:showBubbleSize val="0"/>
        </c:dLbls>
        <c:marker val="1"/>
        <c:smooth val="0"/>
        <c:axId val="53672576"/>
        <c:axId val="53809920"/>
      </c:lineChart>
      <c:dateAx>
        <c:axId val="53672576"/>
        <c:scaling>
          <c:orientation val="minMax"/>
        </c:scaling>
        <c:delete val="1"/>
        <c:axPos val="b"/>
        <c:numFmt formatCode="ge" sourceLinked="1"/>
        <c:majorTickMark val="none"/>
        <c:minorTickMark val="none"/>
        <c:tickLblPos val="none"/>
        <c:crossAx val="53809920"/>
        <c:crosses val="autoZero"/>
        <c:auto val="1"/>
        <c:lblOffset val="100"/>
        <c:baseTimeUnit val="years"/>
      </c:dateAx>
      <c:valAx>
        <c:axId val="53809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67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長野県伊那市　伊那市再開発ビル駐車場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4018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136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74.5</v>
      </c>
      <c r="V31" s="118"/>
      <c r="W31" s="118"/>
      <c r="X31" s="118"/>
      <c r="Y31" s="118"/>
      <c r="Z31" s="118"/>
      <c r="AA31" s="118"/>
      <c r="AB31" s="118"/>
      <c r="AC31" s="118"/>
      <c r="AD31" s="118"/>
      <c r="AE31" s="118"/>
      <c r="AF31" s="118"/>
      <c r="AG31" s="118"/>
      <c r="AH31" s="118"/>
      <c r="AI31" s="118"/>
      <c r="AJ31" s="118"/>
      <c r="AK31" s="118"/>
      <c r="AL31" s="118"/>
      <c r="AM31" s="118"/>
      <c r="AN31" s="118">
        <f>データ!Z7</f>
        <v>108.8</v>
      </c>
      <c r="AO31" s="118"/>
      <c r="AP31" s="118"/>
      <c r="AQ31" s="118"/>
      <c r="AR31" s="118"/>
      <c r="AS31" s="118"/>
      <c r="AT31" s="118"/>
      <c r="AU31" s="118"/>
      <c r="AV31" s="118"/>
      <c r="AW31" s="118"/>
      <c r="AX31" s="118"/>
      <c r="AY31" s="118"/>
      <c r="AZ31" s="118"/>
      <c r="BA31" s="118"/>
      <c r="BB31" s="118"/>
      <c r="BC31" s="118"/>
      <c r="BD31" s="118"/>
      <c r="BE31" s="118"/>
      <c r="BF31" s="118"/>
      <c r="BG31" s="118">
        <f>データ!AA7</f>
        <v>105.8</v>
      </c>
      <c r="BH31" s="118"/>
      <c r="BI31" s="118"/>
      <c r="BJ31" s="118"/>
      <c r="BK31" s="118"/>
      <c r="BL31" s="118"/>
      <c r="BM31" s="118"/>
      <c r="BN31" s="118"/>
      <c r="BO31" s="118"/>
      <c r="BP31" s="118"/>
      <c r="BQ31" s="118"/>
      <c r="BR31" s="118"/>
      <c r="BS31" s="118"/>
      <c r="BT31" s="118"/>
      <c r="BU31" s="118"/>
      <c r="BV31" s="118"/>
      <c r="BW31" s="118"/>
      <c r="BX31" s="118"/>
      <c r="BY31" s="118"/>
      <c r="BZ31" s="118">
        <f>データ!AB7</f>
        <v>45.4</v>
      </c>
      <c r="CA31" s="118"/>
      <c r="CB31" s="118"/>
      <c r="CC31" s="118"/>
      <c r="CD31" s="118"/>
      <c r="CE31" s="118"/>
      <c r="CF31" s="118"/>
      <c r="CG31" s="118"/>
      <c r="CH31" s="118"/>
      <c r="CI31" s="118"/>
      <c r="CJ31" s="118"/>
      <c r="CK31" s="118"/>
      <c r="CL31" s="118"/>
      <c r="CM31" s="118"/>
      <c r="CN31" s="118"/>
      <c r="CO31" s="118"/>
      <c r="CP31" s="118"/>
      <c r="CQ31" s="118"/>
      <c r="CR31" s="118"/>
      <c r="CS31" s="118">
        <f>データ!AC7</f>
        <v>75.7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630.9</v>
      </c>
      <c r="JD31" s="120"/>
      <c r="JE31" s="120"/>
      <c r="JF31" s="120"/>
      <c r="JG31" s="120"/>
      <c r="JH31" s="120"/>
      <c r="JI31" s="120"/>
      <c r="JJ31" s="120"/>
      <c r="JK31" s="120"/>
      <c r="JL31" s="120"/>
      <c r="JM31" s="120"/>
      <c r="JN31" s="120"/>
      <c r="JO31" s="120"/>
      <c r="JP31" s="120"/>
      <c r="JQ31" s="120"/>
      <c r="JR31" s="120"/>
      <c r="JS31" s="120"/>
      <c r="JT31" s="120"/>
      <c r="JU31" s="121"/>
      <c r="JV31" s="119">
        <f>データ!DL7</f>
        <v>634.6</v>
      </c>
      <c r="JW31" s="120"/>
      <c r="JX31" s="120"/>
      <c r="JY31" s="120"/>
      <c r="JZ31" s="120"/>
      <c r="KA31" s="120"/>
      <c r="KB31" s="120"/>
      <c r="KC31" s="120"/>
      <c r="KD31" s="120"/>
      <c r="KE31" s="120"/>
      <c r="KF31" s="120"/>
      <c r="KG31" s="120"/>
      <c r="KH31" s="120"/>
      <c r="KI31" s="120"/>
      <c r="KJ31" s="120"/>
      <c r="KK31" s="120"/>
      <c r="KL31" s="120"/>
      <c r="KM31" s="120"/>
      <c r="KN31" s="121"/>
      <c r="KO31" s="119">
        <f>データ!DM7</f>
        <v>608.1</v>
      </c>
      <c r="KP31" s="120"/>
      <c r="KQ31" s="120"/>
      <c r="KR31" s="120"/>
      <c r="KS31" s="120"/>
      <c r="KT31" s="120"/>
      <c r="KU31" s="120"/>
      <c r="KV31" s="120"/>
      <c r="KW31" s="120"/>
      <c r="KX31" s="120"/>
      <c r="KY31" s="120"/>
      <c r="KZ31" s="120"/>
      <c r="LA31" s="120"/>
      <c r="LB31" s="120"/>
      <c r="LC31" s="120"/>
      <c r="LD31" s="120"/>
      <c r="LE31" s="120"/>
      <c r="LF31" s="120"/>
      <c r="LG31" s="121"/>
      <c r="LH31" s="119">
        <f>データ!DN7</f>
        <v>612.5</v>
      </c>
      <c r="LI31" s="120"/>
      <c r="LJ31" s="120"/>
      <c r="LK31" s="120"/>
      <c r="LL31" s="120"/>
      <c r="LM31" s="120"/>
      <c r="LN31" s="120"/>
      <c r="LO31" s="120"/>
      <c r="LP31" s="120"/>
      <c r="LQ31" s="120"/>
      <c r="LR31" s="120"/>
      <c r="LS31" s="120"/>
      <c r="LT31" s="120"/>
      <c r="LU31" s="120"/>
      <c r="LV31" s="120"/>
      <c r="LW31" s="120"/>
      <c r="LX31" s="120"/>
      <c r="LY31" s="120"/>
      <c r="LZ31" s="121"/>
      <c r="MA31" s="119">
        <f>データ!DO7</f>
        <v>605.9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-34.200000000000003</v>
      </c>
      <c r="EM52" s="118"/>
      <c r="EN52" s="118"/>
      <c r="EO52" s="118"/>
      <c r="EP52" s="118"/>
      <c r="EQ52" s="118"/>
      <c r="ER52" s="118"/>
      <c r="ES52" s="118"/>
      <c r="ET52" s="118"/>
      <c r="EU52" s="118"/>
      <c r="EV52" s="118"/>
      <c r="EW52" s="118"/>
      <c r="EX52" s="118"/>
      <c r="EY52" s="118"/>
      <c r="EZ52" s="118"/>
      <c r="FA52" s="118"/>
      <c r="FB52" s="118"/>
      <c r="FC52" s="118"/>
      <c r="FD52" s="118"/>
      <c r="FE52" s="118">
        <f>データ!BG7</f>
        <v>8.1</v>
      </c>
      <c r="FF52" s="118"/>
      <c r="FG52" s="118"/>
      <c r="FH52" s="118"/>
      <c r="FI52" s="118"/>
      <c r="FJ52" s="118"/>
      <c r="FK52" s="118"/>
      <c r="FL52" s="118"/>
      <c r="FM52" s="118"/>
      <c r="FN52" s="118"/>
      <c r="FO52" s="118"/>
      <c r="FP52" s="118"/>
      <c r="FQ52" s="118"/>
      <c r="FR52" s="118"/>
      <c r="FS52" s="118"/>
      <c r="FT52" s="118"/>
      <c r="FU52" s="118"/>
      <c r="FV52" s="118"/>
      <c r="FW52" s="118"/>
      <c r="FX52" s="118">
        <f>データ!BH7</f>
        <v>5.5</v>
      </c>
      <c r="FY52" s="118"/>
      <c r="FZ52" s="118"/>
      <c r="GA52" s="118"/>
      <c r="GB52" s="118"/>
      <c r="GC52" s="118"/>
      <c r="GD52" s="118"/>
      <c r="GE52" s="118"/>
      <c r="GF52" s="118"/>
      <c r="GG52" s="118"/>
      <c r="GH52" s="118"/>
      <c r="GI52" s="118"/>
      <c r="GJ52" s="118"/>
      <c r="GK52" s="118"/>
      <c r="GL52" s="118"/>
      <c r="GM52" s="118"/>
      <c r="GN52" s="118"/>
      <c r="GO52" s="118"/>
      <c r="GP52" s="118"/>
      <c r="GQ52" s="118">
        <f>データ!BI7</f>
        <v>5.5</v>
      </c>
      <c r="GR52" s="118"/>
      <c r="GS52" s="118"/>
      <c r="GT52" s="118"/>
      <c r="GU52" s="118"/>
      <c r="GV52" s="118"/>
      <c r="GW52" s="118"/>
      <c r="GX52" s="118"/>
      <c r="GY52" s="118"/>
      <c r="GZ52" s="118"/>
      <c r="HA52" s="118"/>
      <c r="HB52" s="118"/>
      <c r="HC52" s="118"/>
      <c r="HD52" s="118"/>
      <c r="HE52" s="118"/>
      <c r="HF52" s="118"/>
      <c r="HG52" s="118"/>
      <c r="HH52" s="118"/>
      <c r="HI52" s="118"/>
      <c r="HJ52" s="118">
        <f>データ!BJ7</f>
        <v>-32.200000000000003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-3206</v>
      </c>
      <c r="JD52" s="125"/>
      <c r="JE52" s="125"/>
      <c r="JF52" s="125"/>
      <c r="JG52" s="125"/>
      <c r="JH52" s="125"/>
      <c r="JI52" s="125"/>
      <c r="JJ52" s="125"/>
      <c r="JK52" s="125"/>
      <c r="JL52" s="125"/>
      <c r="JM52" s="125"/>
      <c r="JN52" s="125"/>
      <c r="JO52" s="125"/>
      <c r="JP52" s="125"/>
      <c r="JQ52" s="125"/>
      <c r="JR52" s="125"/>
      <c r="JS52" s="125"/>
      <c r="JT52" s="125"/>
      <c r="JU52" s="125"/>
      <c r="JV52" s="125">
        <f>データ!BR7</f>
        <v>774</v>
      </c>
      <c r="JW52" s="125"/>
      <c r="JX52" s="125"/>
      <c r="JY52" s="125"/>
      <c r="JZ52" s="125"/>
      <c r="KA52" s="125"/>
      <c r="KB52" s="125"/>
      <c r="KC52" s="125"/>
      <c r="KD52" s="125"/>
      <c r="KE52" s="125"/>
      <c r="KF52" s="125"/>
      <c r="KG52" s="125"/>
      <c r="KH52" s="125"/>
      <c r="KI52" s="125"/>
      <c r="KJ52" s="125"/>
      <c r="KK52" s="125"/>
      <c r="KL52" s="125"/>
      <c r="KM52" s="125"/>
      <c r="KN52" s="125"/>
      <c r="KO52" s="125">
        <f>データ!BS7</f>
        <v>527</v>
      </c>
      <c r="KP52" s="125"/>
      <c r="KQ52" s="125"/>
      <c r="KR52" s="125"/>
      <c r="KS52" s="125"/>
      <c r="KT52" s="125"/>
      <c r="KU52" s="125"/>
      <c r="KV52" s="125"/>
      <c r="KW52" s="125"/>
      <c r="KX52" s="125"/>
      <c r="KY52" s="125"/>
      <c r="KZ52" s="125"/>
      <c r="LA52" s="125"/>
      <c r="LB52" s="125"/>
      <c r="LC52" s="125"/>
      <c r="LD52" s="125"/>
      <c r="LE52" s="125"/>
      <c r="LF52" s="125"/>
      <c r="LG52" s="125"/>
      <c r="LH52" s="125">
        <f>データ!BT7</f>
        <v>-8666</v>
      </c>
      <c r="LI52" s="125"/>
      <c r="LJ52" s="125"/>
      <c r="LK52" s="125"/>
      <c r="LL52" s="125"/>
      <c r="LM52" s="125"/>
      <c r="LN52" s="125"/>
      <c r="LO52" s="125"/>
      <c r="LP52" s="125"/>
      <c r="LQ52" s="125"/>
      <c r="LR52" s="125"/>
      <c r="LS52" s="125"/>
      <c r="LT52" s="125"/>
      <c r="LU52" s="125"/>
      <c r="LV52" s="125"/>
      <c r="LW52" s="125"/>
      <c r="LX52" s="125"/>
      <c r="LY52" s="125"/>
      <c r="LZ52" s="125"/>
      <c r="MA52" s="125">
        <f>データ!BU7</f>
        <v>-3252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46</v>
      </c>
      <c r="AO53" s="125"/>
      <c r="AP53" s="125"/>
      <c r="AQ53" s="125"/>
      <c r="AR53" s="125"/>
      <c r="AS53" s="125"/>
      <c r="AT53" s="125"/>
      <c r="AU53" s="125"/>
      <c r="AV53" s="125"/>
      <c r="AW53" s="125"/>
      <c r="AX53" s="125"/>
      <c r="AY53" s="125"/>
      <c r="AZ53" s="125"/>
      <c r="BA53" s="125"/>
      <c r="BB53" s="125"/>
      <c r="BC53" s="125"/>
      <c r="BD53" s="125"/>
      <c r="BE53" s="125"/>
      <c r="BF53" s="125"/>
      <c r="BG53" s="125">
        <f>データ!BB7</f>
        <v>39</v>
      </c>
      <c r="BH53" s="125"/>
      <c r="BI53" s="125"/>
      <c r="BJ53" s="125"/>
      <c r="BK53" s="125"/>
      <c r="BL53" s="125"/>
      <c r="BM53" s="125"/>
      <c r="BN53" s="125"/>
      <c r="BO53" s="125"/>
      <c r="BP53" s="125"/>
      <c r="BQ53" s="125"/>
      <c r="BR53" s="125"/>
      <c r="BS53" s="125"/>
      <c r="BT53" s="125"/>
      <c r="BU53" s="125"/>
      <c r="BV53" s="125"/>
      <c r="BW53" s="125"/>
      <c r="BX53" s="125"/>
      <c r="BY53" s="125"/>
      <c r="BZ53" s="125">
        <f>データ!BC7</f>
        <v>25</v>
      </c>
      <c r="CA53" s="125"/>
      <c r="CB53" s="125"/>
      <c r="CC53" s="125"/>
      <c r="CD53" s="125"/>
      <c r="CE53" s="125"/>
      <c r="CF53" s="125"/>
      <c r="CG53" s="125"/>
      <c r="CH53" s="125"/>
      <c r="CI53" s="125"/>
      <c r="CJ53" s="125"/>
      <c r="CK53" s="125"/>
      <c r="CL53" s="125"/>
      <c r="CM53" s="125"/>
      <c r="CN53" s="125"/>
      <c r="CO53" s="125"/>
      <c r="CP53" s="125"/>
      <c r="CQ53" s="125"/>
      <c r="CR53" s="125"/>
      <c r="CS53" s="125">
        <f>データ!BD7</f>
        <v>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44860</v>
      </c>
      <c r="JD53" s="125"/>
      <c r="JE53" s="125"/>
      <c r="JF53" s="125"/>
      <c r="JG53" s="125"/>
      <c r="JH53" s="125"/>
      <c r="JI53" s="125"/>
      <c r="JJ53" s="125"/>
      <c r="JK53" s="125"/>
      <c r="JL53" s="125"/>
      <c r="JM53" s="125"/>
      <c r="JN53" s="125"/>
      <c r="JO53" s="125"/>
      <c r="JP53" s="125"/>
      <c r="JQ53" s="125"/>
      <c r="JR53" s="125"/>
      <c r="JS53" s="125"/>
      <c r="JT53" s="125"/>
      <c r="JU53" s="125"/>
      <c r="JV53" s="125">
        <f>データ!BW7</f>
        <v>37496</v>
      </c>
      <c r="JW53" s="125"/>
      <c r="JX53" s="125"/>
      <c r="JY53" s="125"/>
      <c r="JZ53" s="125"/>
      <c r="KA53" s="125"/>
      <c r="KB53" s="125"/>
      <c r="KC53" s="125"/>
      <c r="KD53" s="125"/>
      <c r="KE53" s="125"/>
      <c r="KF53" s="125"/>
      <c r="KG53" s="125"/>
      <c r="KH53" s="125"/>
      <c r="KI53" s="125"/>
      <c r="KJ53" s="125"/>
      <c r="KK53" s="125"/>
      <c r="KL53" s="125"/>
      <c r="KM53" s="125"/>
      <c r="KN53" s="125"/>
      <c r="KO53" s="125">
        <f>データ!BX7</f>
        <v>31888</v>
      </c>
      <c r="KP53" s="125"/>
      <c r="KQ53" s="125"/>
      <c r="KR53" s="125"/>
      <c r="KS53" s="125"/>
      <c r="KT53" s="125"/>
      <c r="KU53" s="125"/>
      <c r="KV53" s="125"/>
      <c r="KW53" s="125"/>
      <c r="KX53" s="125"/>
      <c r="KY53" s="125"/>
      <c r="KZ53" s="125"/>
      <c r="LA53" s="125"/>
      <c r="LB53" s="125"/>
      <c r="LC53" s="125"/>
      <c r="LD53" s="125"/>
      <c r="LE53" s="125"/>
      <c r="LF53" s="125"/>
      <c r="LG53" s="125"/>
      <c r="LH53" s="125">
        <f>データ!BY7</f>
        <v>13314</v>
      </c>
      <c r="LI53" s="125"/>
      <c r="LJ53" s="125"/>
      <c r="LK53" s="125"/>
      <c r="LL53" s="125"/>
      <c r="LM53" s="125"/>
      <c r="LN53" s="125"/>
      <c r="LO53" s="125"/>
      <c r="LP53" s="125"/>
      <c r="LQ53" s="125"/>
      <c r="LR53" s="125"/>
      <c r="LS53" s="125"/>
      <c r="LT53" s="125"/>
      <c r="LU53" s="125"/>
      <c r="LV53" s="125"/>
      <c r="LW53" s="125"/>
      <c r="LX53" s="125"/>
      <c r="LY53" s="125"/>
      <c r="LZ53" s="125"/>
      <c r="MA53" s="125">
        <f>データ!BZ7</f>
        <v>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42882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EcADEBjyK0AuSnI8qBNSPdCHs7k0T3H+FMprqoMPfidFvoUp0Gup0N5fOdpG++4bVqSHJmXYqANo4ireTTy7vg==" saltValue="dmd3pd2sAHdjFvC3bLN9A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2018</v>
      </c>
      <c r="C6" s="60">
        <f t="shared" ref="C6:X6" si="1">C8</f>
        <v>202096</v>
      </c>
      <c r="D6" s="60">
        <f t="shared" si="1"/>
        <v>47</v>
      </c>
      <c r="E6" s="60">
        <f t="shared" si="1"/>
        <v>14</v>
      </c>
      <c r="F6" s="60">
        <f t="shared" si="1"/>
        <v>0</v>
      </c>
      <c r="G6" s="60">
        <f t="shared" si="1"/>
        <v>5</v>
      </c>
      <c r="H6" s="60" t="str">
        <f>SUBSTITUTE(H8,"　","")</f>
        <v>長野県伊那市</v>
      </c>
      <c r="I6" s="60" t="str">
        <f t="shared" si="1"/>
        <v>伊那市再開発ビル駐車場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15</v>
      </c>
      <c r="S6" s="62" t="str">
        <f t="shared" si="1"/>
        <v>商業施設</v>
      </c>
      <c r="T6" s="62" t="str">
        <f t="shared" si="1"/>
        <v>無</v>
      </c>
      <c r="U6" s="63">
        <f t="shared" si="1"/>
        <v>4018</v>
      </c>
      <c r="V6" s="63">
        <f t="shared" si="1"/>
        <v>136</v>
      </c>
      <c r="W6" s="63">
        <f t="shared" si="1"/>
        <v>100</v>
      </c>
      <c r="X6" s="62" t="str">
        <f t="shared" si="1"/>
        <v>利用料金制</v>
      </c>
      <c r="Y6" s="64">
        <f>IF(Y8="-",NA(),Y8)</f>
        <v>74.5</v>
      </c>
      <c r="Z6" s="64">
        <f t="shared" ref="Z6:AH6" si="2">IF(Z8="-",NA(),Z8)</f>
        <v>108.8</v>
      </c>
      <c r="AA6" s="64">
        <f t="shared" si="2"/>
        <v>105.8</v>
      </c>
      <c r="AB6" s="64">
        <f t="shared" si="2"/>
        <v>45.4</v>
      </c>
      <c r="AC6" s="64">
        <f t="shared" si="2"/>
        <v>75.7</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-34.200000000000003</v>
      </c>
      <c r="BG6" s="64">
        <f t="shared" ref="BG6:BO6" si="5">IF(BG8="-",NA(),BG8)</f>
        <v>8.1</v>
      </c>
      <c r="BH6" s="64">
        <f t="shared" si="5"/>
        <v>5.5</v>
      </c>
      <c r="BI6" s="64">
        <f t="shared" si="5"/>
        <v>5.5</v>
      </c>
      <c r="BJ6" s="64">
        <f t="shared" si="5"/>
        <v>-32.200000000000003</v>
      </c>
      <c r="BK6" s="64">
        <f t="shared" si="5"/>
        <v>33.6</v>
      </c>
      <c r="BL6" s="64">
        <f t="shared" si="5"/>
        <v>33.200000000000003</v>
      </c>
      <c r="BM6" s="64">
        <f t="shared" si="5"/>
        <v>29.6</v>
      </c>
      <c r="BN6" s="64">
        <f t="shared" si="5"/>
        <v>29.2</v>
      </c>
      <c r="BO6" s="64">
        <f t="shared" si="5"/>
        <v>30.4</v>
      </c>
      <c r="BP6" s="61" t="str">
        <f>IF(BP8="-","",IF(BP8="-","【-】","【"&amp;SUBSTITUTE(TEXT(BP8,"#,##0.0"),"-","△")&amp;"】"))</f>
        <v>【26.3】</v>
      </c>
      <c r="BQ6" s="65">
        <f>IF(BQ8="-",NA(),BQ8)</f>
        <v>-3206</v>
      </c>
      <c r="BR6" s="65">
        <f t="shared" ref="BR6:BZ6" si="6">IF(BR8="-",NA(),BR8)</f>
        <v>774</v>
      </c>
      <c r="BS6" s="65">
        <f t="shared" si="6"/>
        <v>527</v>
      </c>
      <c r="BT6" s="65">
        <f t="shared" si="6"/>
        <v>-8666</v>
      </c>
      <c r="BU6" s="65">
        <f t="shared" si="6"/>
        <v>-3252</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101</v>
      </c>
      <c r="CM6" s="63">
        <f t="shared" ref="CM6:CN6" si="7">CM8</f>
        <v>42882</v>
      </c>
      <c r="CN6" s="63">
        <f t="shared" si="7"/>
        <v>0</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630.9</v>
      </c>
      <c r="DL6" s="64">
        <f t="shared" ref="DL6:DT6" si="9">IF(DL8="-",NA(),DL8)</f>
        <v>634.6</v>
      </c>
      <c r="DM6" s="64">
        <f t="shared" si="9"/>
        <v>608.1</v>
      </c>
      <c r="DN6" s="64">
        <f t="shared" si="9"/>
        <v>612.5</v>
      </c>
      <c r="DO6" s="64">
        <f t="shared" si="9"/>
        <v>605.9</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102</v>
      </c>
      <c r="B7" s="60">
        <f t="shared" ref="B7:X7" si="10">B8</f>
        <v>2018</v>
      </c>
      <c r="C7" s="60">
        <f t="shared" si="10"/>
        <v>202096</v>
      </c>
      <c r="D7" s="60">
        <f t="shared" si="10"/>
        <v>47</v>
      </c>
      <c r="E7" s="60">
        <f t="shared" si="10"/>
        <v>14</v>
      </c>
      <c r="F7" s="60">
        <f t="shared" si="10"/>
        <v>0</v>
      </c>
      <c r="G7" s="60">
        <f t="shared" si="10"/>
        <v>5</v>
      </c>
      <c r="H7" s="60" t="str">
        <f t="shared" si="10"/>
        <v>長野県　伊那市</v>
      </c>
      <c r="I7" s="60" t="str">
        <f t="shared" si="10"/>
        <v>伊那市再開発ビル駐車場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15</v>
      </c>
      <c r="S7" s="62" t="str">
        <f t="shared" si="10"/>
        <v>商業施設</v>
      </c>
      <c r="T7" s="62" t="str">
        <f t="shared" si="10"/>
        <v>無</v>
      </c>
      <c r="U7" s="63">
        <f t="shared" si="10"/>
        <v>4018</v>
      </c>
      <c r="V7" s="63">
        <f t="shared" si="10"/>
        <v>136</v>
      </c>
      <c r="W7" s="63">
        <f t="shared" si="10"/>
        <v>100</v>
      </c>
      <c r="X7" s="62" t="str">
        <f t="shared" si="10"/>
        <v>利用料金制</v>
      </c>
      <c r="Y7" s="64">
        <f>Y8</f>
        <v>74.5</v>
      </c>
      <c r="Z7" s="64">
        <f t="shared" ref="Z7:AH7" si="11">Z8</f>
        <v>108.8</v>
      </c>
      <c r="AA7" s="64">
        <f t="shared" si="11"/>
        <v>105.8</v>
      </c>
      <c r="AB7" s="64">
        <f t="shared" si="11"/>
        <v>45.4</v>
      </c>
      <c r="AC7" s="64">
        <f t="shared" si="11"/>
        <v>75.7</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-34.200000000000003</v>
      </c>
      <c r="BG7" s="64">
        <f t="shared" ref="BG7:BO7" si="14">BG8</f>
        <v>8.1</v>
      </c>
      <c r="BH7" s="64">
        <f t="shared" si="14"/>
        <v>5.5</v>
      </c>
      <c r="BI7" s="64">
        <f t="shared" si="14"/>
        <v>5.5</v>
      </c>
      <c r="BJ7" s="64">
        <f t="shared" si="14"/>
        <v>-32.200000000000003</v>
      </c>
      <c r="BK7" s="64">
        <f t="shared" si="14"/>
        <v>33.6</v>
      </c>
      <c r="BL7" s="64">
        <f t="shared" si="14"/>
        <v>33.200000000000003</v>
      </c>
      <c r="BM7" s="64">
        <f t="shared" si="14"/>
        <v>29.6</v>
      </c>
      <c r="BN7" s="64">
        <f t="shared" si="14"/>
        <v>29.2</v>
      </c>
      <c r="BO7" s="64">
        <f t="shared" si="14"/>
        <v>30.4</v>
      </c>
      <c r="BP7" s="61"/>
      <c r="BQ7" s="65">
        <f>BQ8</f>
        <v>-3206</v>
      </c>
      <c r="BR7" s="65">
        <f t="shared" ref="BR7:BZ7" si="15">BR8</f>
        <v>774</v>
      </c>
      <c r="BS7" s="65">
        <f t="shared" si="15"/>
        <v>527</v>
      </c>
      <c r="BT7" s="65">
        <f t="shared" si="15"/>
        <v>-8666</v>
      </c>
      <c r="BU7" s="65">
        <f t="shared" si="15"/>
        <v>-3252</v>
      </c>
      <c r="BV7" s="65">
        <f t="shared" si="15"/>
        <v>44860</v>
      </c>
      <c r="BW7" s="65">
        <f t="shared" si="15"/>
        <v>37496</v>
      </c>
      <c r="BX7" s="65">
        <f t="shared" si="15"/>
        <v>31888</v>
      </c>
      <c r="BY7" s="65">
        <f t="shared" si="15"/>
        <v>13314</v>
      </c>
      <c r="BZ7" s="65">
        <f t="shared" si="15"/>
        <v>23300</v>
      </c>
      <c r="CA7" s="63"/>
      <c r="CB7" s="64" t="s">
        <v>103</v>
      </c>
      <c r="CC7" s="64" t="s">
        <v>103</v>
      </c>
      <c r="CD7" s="64" t="s">
        <v>103</v>
      </c>
      <c r="CE7" s="64" t="s">
        <v>103</v>
      </c>
      <c r="CF7" s="64" t="s">
        <v>103</v>
      </c>
      <c r="CG7" s="64" t="s">
        <v>103</v>
      </c>
      <c r="CH7" s="64" t="s">
        <v>103</v>
      </c>
      <c r="CI7" s="64" t="s">
        <v>103</v>
      </c>
      <c r="CJ7" s="64" t="s">
        <v>103</v>
      </c>
      <c r="CK7" s="64" t="s">
        <v>101</v>
      </c>
      <c r="CL7" s="61"/>
      <c r="CM7" s="63">
        <f>CM8</f>
        <v>42882</v>
      </c>
      <c r="CN7" s="63">
        <f>CN8</f>
        <v>0</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630.9</v>
      </c>
      <c r="DL7" s="64">
        <f t="shared" ref="DL7:DT7" si="17">DL8</f>
        <v>634.6</v>
      </c>
      <c r="DM7" s="64">
        <f t="shared" si="17"/>
        <v>608.1</v>
      </c>
      <c r="DN7" s="64">
        <f t="shared" si="17"/>
        <v>612.5</v>
      </c>
      <c r="DO7" s="64">
        <f t="shared" si="17"/>
        <v>605.9</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202096</v>
      </c>
      <c r="D8" s="67">
        <v>47</v>
      </c>
      <c r="E8" s="67">
        <v>14</v>
      </c>
      <c r="F8" s="67">
        <v>0</v>
      </c>
      <c r="G8" s="67">
        <v>5</v>
      </c>
      <c r="H8" s="67" t="s">
        <v>104</v>
      </c>
      <c r="I8" s="67" t="s">
        <v>105</v>
      </c>
      <c r="J8" s="67" t="s">
        <v>106</v>
      </c>
      <c r="K8" s="67" t="s">
        <v>107</v>
      </c>
      <c r="L8" s="67" t="s">
        <v>108</v>
      </c>
      <c r="M8" s="67" t="s">
        <v>109</v>
      </c>
      <c r="N8" s="67" t="s">
        <v>110</v>
      </c>
      <c r="O8" s="68" t="s">
        <v>111</v>
      </c>
      <c r="P8" s="69" t="s">
        <v>112</v>
      </c>
      <c r="Q8" s="69" t="s">
        <v>113</v>
      </c>
      <c r="R8" s="70">
        <v>15</v>
      </c>
      <c r="S8" s="69" t="s">
        <v>114</v>
      </c>
      <c r="T8" s="69" t="s">
        <v>115</v>
      </c>
      <c r="U8" s="70">
        <v>4018</v>
      </c>
      <c r="V8" s="70">
        <v>136</v>
      </c>
      <c r="W8" s="70">
        <v>100</v>
      </c>
      <c r="X8" s="69" t="s">
        <v>116</v>
      </c>
      <c r="Y8" s="71">
        <v>74.5</v>
      </c>
      <c r="Z8" s="71">
        <v>108.8</v>
      </c>
      <c r="AA8" s="71">
        <v>105.8</v>
      </c>
      <c r="AB8" s="71">
        <v>45.4</v>
      </c>
      <c r="AC8" s="71">
        <v>75.7</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-34.200000000000003</v>
      </c>
      <c r="BG8" s="71">
        <v>8.1</v>
      </c>
      <c r="BH8" s="71">
        <v>5.5</v>
      </c>
      <c r="BI8" s="71">
        <v>5.5</v>
      </c>
      <c r="BJ8" s="71">
        <v>-32.200000000000003</v>
      </c>
      <c r="BK8" s="71">
        <v>33.6</v>
      </c>
      <c r="BL8" s="71">
        <v>33.200000000000003</v>
      </c>
      <c r="BM8" s="71">
        <v>29.6</v>
      </c>
      <c r="BN8" s="71">
        <v>29.2</v>
      </c>
      <c r="BO8" s="71">
        <v>30.4</v>
      </c>
      <c r="BP8" s="68">
        <v>26.3</v>
      </c>
      <c r="BQ8" s="72">
        <v>-3206</v>
      </c>
      <c r="BR8" s="72">
        <v>774</v>
      </c>
      <c r="BS8" s="72">
        <v>527</v>
      </c>
      <c r="BT8" s="73">
        <v>-8666</v>
      </c>
      <c r="BU8" s="73">
        <v>-3252</v>
      </c>
      <c r="BV8" s="72">
        <v>44860</v>
      </c>
      <c r="BW8" s="72">
        <v>37496</v>
      </c>
      <c r="BX8" s="72">
        <v>31888</v>
      </c>
      <c r="BY8" s="72">
        <v>13314</v>
      </c>
      <c r="BZ8" s="72">
        <v>23300</v>
      </c>
      <c r="CA8" s="70">
        <v>16102</v>
      </c>
      <c r="CB8" s="71" t="s">
        <v>108</v>
      </c>
      <c r="CC8" s="71" t="s">
        <v>108</v>
      </c>
      <c r="CD8" s="71" t="s">
        <v>108</v>
      </c>
      <c r="CE8" s="71" t="s">
        <v>108</v>
      </c>
      <c r="CF8" s="71" t="s">
        <v>108</v>
      </c>
      <c r="CG8" s="71" t="s">
        <v>108</v>
      </c>
      <c r="CH8" s="71" t="s">
        <v>108</v>
      </c>
      <c r="CI8" s="71" t="s">
        <v>108</v>
      </c>
      <c r="CJ8" s="71" t="s">
        <v>108</v>
      </c>
      <c r="CK8" s="71" t="s">
        <v>108</v>
      </c>
      <c r="CL8" s="68" t="s">
        <v>108</v>
      </c>
      <c r="CM8" s="70">
        <v>42882</v>
      </c>
      <c r="CN8" s="70">
        <v>0</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254</v>
      </c>
      <c r="DF8" s="71">
        <v>280</v>
      </c>
      <c r="DG8" s="71">
        <v>239.6</v>
      </c>
      <c r="DH8" s="71">
        <v>224.1</v>
      </c>
      <c r="DI8" s="71">
        <v>155.19999999999999</v>
      </c>
      <c r="DJ8" s="68">
        <v>103.6</v>
      </c>
      <c r="DK8" s="71">
        <v>630.9</v>
      </c>
      <c r="DL8" s="71">
        <v>634.6</v>
      </c>
      <c r="DM8" s="71">
        <v>608.1</v>
      </c>
      <c r="DN8" s="71">
        <v>612.5</v>
      </c>
      <c r="DO8" s="71">
        <v>605.9</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2020-01-24T07:46:56Z</cp:lastPrinted>
  <dcterms:created xsi:type="dcterms:W3CDTF">2019-12-05T07:22:51Z</dcterms:created>
  <dcterms:modified xsi:type="dcterms:W3CDTF">2020-02-27T06:14:49Z</dcterms:modified>
  <cp:category/>
</cp:coreProperties>
</file>