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2096 伊那市\"/>
    </mc:Choice>
  </mc:AlternateContent>
  <workbookProtection workbookAlgorithmName="SHA-512" workbookHashValue="MdaxZXDJDGUEDZX9kTYf8auw1+SPLWX0Vq2CICgGAcEVkusE47/8HRTDwLK9NuGFJyhkSdL5ATS+V2gE281fgQ==" workbookSaltValue="a4xpDWx6YVYyt73MWJ9UW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<sst xmlns="http://schemas.openxmlformats.org/spreadsheetml/2006/main" count="245" uniqueCount="111">
  <si>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</si>
  <si>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</si>
  <si>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</si>
  <si>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</si>
  <si>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</si>
  <si>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</si>
  <si>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</si>
  <si>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</si>
  <si>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</si>
  <si>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</si>
  <si>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</si>
  <si>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</si>
  <si>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</si>
  <si>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</si>
  <si>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</si>
  <si>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</si>
  <si>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</si>
  <si>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</si>
  <si>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</si>
  <si>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</si>
  <si>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</si>
  <si>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</si>
  <si>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</si>
  <si>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</si>
  <si>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</si>
  <si>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</si>
  <si>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</si>
  <si>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</si>
  <si>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</si>
  <si>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</si>
  <si>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</si>
  <si>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</si>
  <si>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</si>
  <si>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</si>
  <si>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</si>
  <si>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</si>
  <si>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</si>
  <si>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</si>
  <si>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</si>
  <si>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</si>
  <si>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</si>
  <si>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</si>
  <si>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</si>
  <si>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</si>
  <si>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</si>
  <si>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</si>
  <si>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</si>
  <si>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</si>
  <si>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</si>
  <si>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</si>
  <si>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</si>
  <si>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</si>
  <si>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</si>
  <si>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</si>
  <si>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</si>
  <si>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</si>
  <si>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</si>
  <si>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</si>
  <si>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</si>
  <si>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</si>
  <si>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</si>
  <si>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</si>
  <si>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</si>
  <si>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</si>
  <si>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</si>
  <si>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</si>
  <si>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</si>
  <si>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</si>
  <si>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</si>
  <si>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</si>
  <si>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</si>
  <si>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</si>
  <si>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</si>
  <si>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</si>
  <si>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</si>
  <si>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</si>
  <si>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</si>
  <si>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</si>
  <si>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</si>
  <si>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</si>
  <si>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</si>
  <si>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</si>
  <si>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</si>
  <si>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</si>
  <si>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</si>
  <si>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</si>
  <si>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</si>
  <si>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</si>
  <si>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</si>
  <si>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</si>
  <si>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</si>
  <si>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</si>
  <si>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</si>
  <si>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</si>
  <si>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</si>
  <si>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</si>
  <si>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</si>
  <si>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</si>
  <si>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</si>
  <si>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</si>
  <si>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</si>
  <si>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</si>
  <si>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</si>
  <si>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</si>
  <si>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</si>
  <si>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</si>
  <si>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</si>
  <si>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</si>
  <si>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ての下水道事業を一本の会計で行っているため、明確となっていませんが、特定地域生活排水事業に限ると、一般会計からの繰入がなければ資金不足の状態となっています。使用料によって減価償却費の資本費を賄えていないため、一般会計からの繰入に頼らざるを得ない状況となっていますが、下水道事業全体での視点で経営を行う方針から、資本費の一定割合で補助を受けているため、今後の収支も厳しい見通しとなっています。
　このため、令和元年度に経営健全化計画の５回目の改訂を行うことで、更なる経営の健全化に取り組んでいきます。</t>
    <rPh sb="51" eb="53">
      <t>イッパン</t>
    </rPh>
    <rPh sb="53" eb="55">
      <t>カイケイ</t>
    </rPh>
    <rPh sb="58" eb="60">
      <t>クリイレ</t>
    </rPh>
    <phoneticPr fontId="4"/>
  </si>
  <si>
    <t>　①経常収支比率と⑤経費回収率は、依然として100％未満で推移しており、必要な費用を使用料で賄えていません。これは本事業が各戸に設置されている汚水処理の浄化槽の電気料を使用者負担としているので、他の下水道事業に比べて下水道使用料が安くなっているためです。
　前年度まで一般会計からの出資金１億円を本事業に充当していたことにより、②累積欠損金比率が無くなり、③流動比率も流動資産が増えたことにより増加しています。
　④企業債残高対事業規模比率については企業債の償還が進んでいるため減少してきていますが、本事業では使用料が安く抑えられているため類似団体平均と比較して高い水準で推移しています。
　⑥汚水処理原価については、委託料の減少により減少となりました。
　⑦施設利用率は、事業の特性上低い値で推移しています。
　⑧水洗化率は100％となっています。</t>
    <rPh sb="2" eb="4">
      <t>ケイジョウ</t>
    </rPh>
    <rPh sb="4" eb="6">
      <t>シュウシ</t>
    </rPh>
    <rPh sb="6" eb="8">
      <t>ヒリツ</t>
    </rPh>
    <rPh sb="10" eb="12">
      <t>ケイヒ</t>
    </rPh>
    <rPh sb="12" eb="14">
      <t>カイシュウ</t>
    </rPh>
    <rPh sb="14" eb="15">
      <t>リツ</t>
    </rPh>
    <rPh sb="17" eb="19">
      <t>イゼン</t>
    </rPh>
    <rPh sb="26" eb="28">
      <t>ミマン</t>
    </rPh>
    <rPh sb="29" eb="31">
      <t>スイイ</t>
    </rPh>
    <rPh sb="36" eb="38">
      <t>ヒツヨウ</t>
    </rPh>
    <rPh sb="39" eb="41">
      <t>ヒヨウ</t>
    </rPh>
    <rPh sb="42" eb="45">
      <t>シヨウリョウ</t>
    </rPh>
    <rPh sb="46" eb="47">
      <t>マカナ</t>
    </rPh>
    <rPh sb="57" eb="58">
      <t>ホン</t>
    </rPh>
    <rPh sb="58" eb="60">
      <t>ジギョウ</t>
    </rPh>
    <rPh sb="61" eb="63">
      <t>カクコ</t>
    </rPh>
    <rPh sb="64" eb="66">
      <t>セッチ</t>
    </rPh>
    <rPh sb="71" eb="73">
      <t>オスイ</t>
    </rPh>
    <rPh sb="73" eb="75">
      <t>ショリ</t>
    </rPh>
    <rPh sb="76" eb="79">
      <t>ジョウカソウ</t>
    </rPh>
    <rPh sb="80" eb="82">
      <t>デンキ</t>
    </rPh>
    <rPh sb="82" eb="83">
      <t>リョウ</t>
    </rPh>
    <rPh sb="84" eb="87">
      <t>シヨウシャ</t>
    </rPh>
    <rPh sb="87" eb="89">
      <t>フタン</t>
    </rPh>
    <rPh sb="97" eb="98">
      <t>ホカ</t>
    </rPh>
    <rPh sb="99" eb="102">
      <t>ゲスイドウ</t>
    </rPh>
    <rPh sb="102" eb="104">
      <t>ジギョウ</t>
    </rPh>
    <rPh sb="105" eb="106">
      <t>クラ</t>
    </rPh>
    <rPh sb="108" eb="111">
      <t>ゲスイドウ</t>
    </rPh>
    <rPh sb="111" eb="114">
      <t>シヨウリョウ</t>
    </rPh>
    <rPh sb="115" eb="116">
      <t>ヤス</t>
    </rPh>
    <rPh sb="152" eb="154">
      <t>ジュウトウ</t>
    </rPh>
    <rPh sb="170" eb="172">
      <t>ヒリツ</t>
    </rPh>
    <rPh sb="173" eb="174">
      <t>ナ</t>
    </rPh>
    <rPh sb="184" eb="186">
      <t>リュウドウ</t>
    </rPh>
    <rPh sb="186" eb="188">
      <t>シサン</t>
    </rPh>
    <rPh sb="189" eb="190">
      <t>フ</t>
    </rPh>
    <rPh sb="197" eb="199">
      <t>ゾウカ</t>
    </rPh>
    <rPh sb="208" eb="210">
      <t>キギョウ</t>
    </rPh>
    <rPh sb="210" eb="211">
      <t>サイ</t>
    </rPh>
    <rPh sb="211" eb="213">
      <t>ザンダカ</t>
    </rPh>
    <rPh sb="213" eb="214">
      <t>タイ</t>
    </rPh>
    <rPh sb="214" eb="216">
      <t>ジギョウ</t>
    </rPh>
    <rPh sb="216" eb="218">
      <t>キボ</t>
    </rPh>
    <rPh sb="218" eb="220">
      <t>ヒリツ</t>
    </rPh>
    <rPh sb="225" eb="227">
      <t>キギョウ</t>
    </rPh>
    <rPh sb="227" eb="228">
      <t>サイ</t>
    </rPh>
    <rPh sb="229" eb="231">
      <t>ショウカン</t>
    </rPh>
    <rPh sb="232" eb="233">
      <t>スス</t>
    </rPh>
    <rPh sb="239" eb="241">
      <t>ゲンショウ</t>
    </rPh>
    <rPh sb="250" eb="251">
      <t>ホン</t>
    </rPh>
    <rPh sb="251" eb="253">
      <t>ジギョウ</t>
    </rPh>
    <rPh sb="255" eb="258">
      <t>シヨウリョウ</t>
    </rPh>
    <rPh sb="259" eb="260">
      <t>ヤス</t>
    </rPh>
    <rPh sb="261" eb="262">
      <t>オサ</t>
    </rPh>
    <rPh sb="270" eb="272">
      <t>ルイジ</t>
    </rPh>
    <rPh sb="272" eb="274">
      <t>ダンタイ</t>
    </rPh>
    <rPh sb="274" eb="276">
      <t>ヘイキン</t>
    </rPh>
    <rPh sb="277" eb="279">
      <t>ヒカク</t>
    </rPh>
    <rPh sb="281" eb="282">
      <t>タカ</t>
    </rPh>
    <rPh sb="283" eb="285">
      <t>スイジュン</t>
    </rPh>
    <rPh sb="286" eb="288">
      <t>スイイ</t>
    </rPh>
    <rPh sb="297" eb="299">
      <t>オスイ</t>
    </rPh>
    <rPh sb="299" eb="301">
      <t>ショリ</t>
    </rPh>
    <rPh sb="301" eb="303">
      <t>ゲンカ</t>
    </rPh>
    <rPh sb="309" eb="312">
      <t>イタクリョウ</t>
    </rPh>
    <rPh sb="313" eb="315">
      <t>ゲンショウ</t>
    </rPh>
    <rPh sb="318" eb="320">
      <t>ゲンショウ</t>
    </rPh>
    <rPh sb="330" eb="332">
      <t>シセツ</t>
    </rPh>
    <rPh sb="332" eb="335">
      <t>リヨウリツ</t>
    </rPh>
    <rPh sb="337" eb="339">
      <t>ジギョウ</t>
    </rPh>
    <rPh sb="340" eb="342">
      <t>トクセイ</t>
    </rPh>
    <rPh sb="342" eb="343">
      <t>ジョウ</t>
    </rPh>
    <rPh sb="343" eb="344">
      <t>ヒク</t>
    </rPh>
    <rPh sb="345" eb="346">
      <t>アタイ</t>
    </rPh>
    <rPh sb="347" eb="349">
      <t>スイイ</t>
    </rPh>
    <rPh sb="358" eb="361">
      <t>スイセンカ</t>
    </rPh>
    <rPh sb="361" eb="362">
      <t>リツ</t>
    </rPh>
    <phoneticPr fontId="4"/>
  </si>
  <si>
    <t>　資産は浄化槽が中心で、管渠はないため②管渠老朽化率と③管渠改善率の数値はありません。
　①有形固定資産減価償却率は70％を超え、耐用年数が近づいています。</t>
    <rPh sb="1" eb="3">
      <t>シサン</t>
    </rPh>
    <rPh sb="4" eb="7">
      <t>ジョウカソウ</t>
    </rPh>
    <rPh sb="8" eb="10">
      <t>チュウシン</t>
    </rPh>
    <rPh sb="12" eb="14">
      <t>カンキョ</t>
    </rPh>
    <rPh sb="20" eb="22">
      <t>カンキョ</t>
    </rPh>
    <rPh sb="22" eb="25">
      <t>ロウキュウカ</t>
    </rPh>
    <rPh sb="25" eb="26">
      <t>リツ</t>
    </rPh>
    <rPh sb="28" eb="30">
      <t>カンキョ</t>
    </rPh>
    <rPh sb="30" eb="32">
      <t>カイゼン</t>
    </rPh>
    <rPh sb="32" eb="33">
      <t>リツ</t>
    </rPh>
    <rPh sb="34" eb="36">
      <t>スウチ</t>
    </rPh>
    <rPh sb="46" eb="48">
      <t>ユウケイ</t>
    </rPh>
    <rPh sb="48" eb="50">
      <t>コテイ</t>
    </rPh>
    <rPh sb="50" eb="52">
      <t>シサン</t>
    </rPh>
    <rPh sb="52" eb="54">
      <t>ゲンカ</t>
    </rPh>
    <rPh sb="54" eb="56">
      <t>ショウキャク</t>
    </rPh>
    <rPh sb="56" eb="57">
      <t>リツ</t>
    </rPh>
    <rPh sb="62" eb="63">
      <t>コ</t>
    </rPh>
    <rPh sb="65" eb="67">
      <t>タイヨウ</t>
    </rPh>
    <rPh sb="67" eb="69">
      <t>ネンスウ</t>
    </rPh>
    <rPh sb="70" eb="71">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</si>
</sst>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B5-4DA9-88C5-AA281EDF42DD}"/>
            </c:ext>
          </c:extLst>
        </c:ser>
        <c:dLbls>
          <c:showLegendKey val="0"/>
          <c:showVal val="0"/>
          <c:showCatName val="0"/>
          <c:showSerName val="0"/>
          <c:showPercent val="0"/>
          <c:showBubbleSize val="0"/>
        </c:dLbls>
        <c:gapWidth val="150"/>
        <c:axId val="38776832"/>
        <c:axId val="387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9B5-4DA9-88C5-AA281EDF42DD}"/>
            </c:ext>
          </c:extLst>
        </c:ser>
        <c:dLbls>
          <c:showLegendKey val="0"/>
          <c:showVal val="0"/>
          <c:showCatName val="0"/>
          <c:showSerName val="0"/>
          <c:showPercent val="0"/>
          <c:showBubbleSize val="0"/>
        </c:dLbls>
        <c:marker val="1"/>
        <c:smooth val="0"/>
        <c:axId val="38776832"/>
        <c:axId val="38778368"/>
      </c:lineChart>
      <c:dateAx>
        <c:axId val="38776832"/>
        <c:scaling>
          <c:orientation val="minMax"/>
        </c:scaling>
        <c:delete val="1"/>
        <c:axPos val="b"/>
        <c:numFmt formatCode="ge" sourceLinked="1"/>
        <c:majorTickMark val="none"/>
        <c:minorTickMark val="none"/>
        <c:tickLblPos val="none"/>
        <c:crossAx val="38778368"/>
        <c:crosses val="autoZero"/>
        <c:auto val="1"/>
        <c:lblOffset val="100"/>
        <c:baseTimeUnit val="years"/>
      </c:dateAx>
      <c:valAx>
        <c:axId val="387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29.43</c:v>
                </c:pt>
                <c:pt idx="1">
                  <c:v>27.7</c:v>
                </c:pt>
                <c:pt idx="2">
                  <c:v>28.1</c:v>
                </c:pt>
                <c:pt idx="3">
                  <c:v>27.92</c:v>
                </c:pt>
                <c:pt idx="4">
                  <c:v>26.96</c:v>
                </c:pt>
              </c:numCache>
            </c:numRef>
          </c:val>
          <c:extLst>
            <c:ext xmlns:c16="http://schemas.microsoft.com/office/drawing/2014/chart" uri="{C3380CC4-5D6E-409C-BE32-E72D297353CC}">
              <c16:uniqueId val="{00000000-B909-4BCF-BE56-A789FCCFC19C}"/>
            </c:ext>
          </c:extLst>
        </c:ser>
        <c:dLbls>
          <c:showLegendKey val="0"/>
          <c:showVal val="0"/>
          <c:showCatName val="0"/>
          <c:showSerName val="0"/>
          <c:showPercent val="0"/>
          <c:showBubbleSize val="0"/>
        </c:dLbls>
        <c:gapWidth val="150"/>
        <c:axId val="72309760"/>
        <c:axId val="723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B909-4BCF-BE56-A789FCCFC19C}"/>
            </c:ext>
          </c:extLst>
        </c:ser>
        <c:dLbls>
          <c:showLegendKey val="0"/>
          <c:showVal val="0"/>
          <c:showCatName val="0"/>
          <c:showSerName val="0"/>
          <c:showPercent val="0"/>
          <c:showBubbleSize val="0"/>
        </c:dLbls>
        <c:marker val="1"/>
        <c:smooth val="0"/>
        <c:axId val="72309760"/>
        <c:axId val="72324224"/>
      </c:lineChart>
      <c:dateAx>
        <c:axId val="72309760"/>
        <c:scaling>
          <c:orientation val="minMax"/>
        </c:scaling>
        <c:delete val="1"/>
        <c:axPos val="b"/>
        <c:numFmt formatCode="ge" sourceLinked="1"/>
        <c:majorTickMark val="none"/>
        <c:minorTickMark val="none"/>
        <c:tickLblPos val="none"/>
        <c:crossAx val="72324224"/>
        <c:crosses val="autoZero"/>
        <c:auto val="1"/>
        <c:lblOffset val="100"/>
        <c:baseTimeUnit val="years"/>
      </c:dateAx>
      <c:valAx>
        <c:axId val="72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50D-4E43-98D5-27348673A33D}"/>
            </c:ext>
          </c:extLst>
        </c:ser>
        <c:dLbls>
          <c:showLegendKey val="0"/>
          <c:showVal val="0"/>
          <c:showCatName val="0"/>
          <c:showSerName val="0"/>
          <c:showPercent val="0"/>
          <c:showBubbleSize val="0"/>
        </c:dLbls>
        <c:gapWidth val="150"/>
        <c:axId val="72351104"/>
        <c:axId val="724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D50D-4E43-98D5-27348673A33D}"/>
            </c:ext>
          </c:extLst>
        </c:ser>
        <c:dLbls>
          <c:showLegendKey val="0"/>
          <c:showVal val="0"/>
          <c:showCatName val="0"/>
          <c:showSerName val="0"/>
          <c:showPercent val="0"/>
          <c:showBubbleSize val="0"/>
        </c:dLbls>
        <c:marker val="1"/>
        <c:smooth val="0"/>
        <c:axId val="72351104"/>
        <c:axId val="72427008"/>
      </c:lineChart>
      <c:dateAx>
        <c:axId val="72351104"/>
        <c:scaling>
          <c:orientation val="minMax"/>
        </c:scaling>
        <c:delete val="1"/>
        <c:axPos val="b"/>
        <c:numFmt formatCode="ge" sourceLinked="1"/>
        <c:majorTickMark val="none"/>
        <c:minorTickMark val="none"/>
        <c:tickLblPos val="none"/>
        <c:crossAx val="72427008"/>
        <c:crosses val="autoZero"/>
        <c:auto val="1"/>
        <c:lblOffset val="100"/>
        <c:baseTimeUnit val="years"/>
      </c:dateAx>
      <c:valAx>
        <c:axId val="724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58.3</c:v>
                </c:pt>
                <c:pt idx="1">
                  <c:v>60</c:v>
                </c:pt>
                <c:pt idx="2">
                  <c:v>58.4</c:v>
                </c:pt>
                <c:pt idx="3">
                  <c:v>61.18</c:v>
                </c:pt>
                <c:pt idx="4">
                  <c:v>64.569999999999993</c:v>
                </c:pt>
              </c:numCache>
            </c:numRef>
          </c:val>
          <c:extLst>
            <c:ext xmlns:c16="http://schemas.microsoft.com/office/drawing/2014/chart" uri="{C3380CC4-5D6E-409C-BE32-E72D297353CC}">
              <c16:uniqueId val="{00000000-0A4A-4E29-AF89-D0C9EA1A8D08}"/>
            </c:ext>
          </c:extLst>
        </c:ser>
        <c:dLbls>
          <c:showLegendKey val="0"/>
          <c:showVal val="0"/>
          <c:showCatName val="0"/>
          <c:showSerName val="0"/>
          <c:showPercent val="0"/>
          <c:showBubbleSize val="0"/>
        </c:dLbls>
        <c:gapWidth val="150"/>
        <c:axId val="56229248"/>
        <c:axId val="1051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54.82</c:v>
                </c:pt>
                <c:pt idx="1">
                  <c:v>64.459999999999994</c:v>
                </c:pt>
                <c:pt idx="2">
                  <c:v>61.67</c:v>
                </c:pt>
                <c:pt idx="3">
                  <c:v>81.53</c:v>
                </c:pt>
                <c:pt idx="4">
                  <c:v>88.66</c:v>
                </c:pt>
              </c:numCache>
            </c:numRef>
          </c:val>
          <c:smooth val="0"/>
          <c:extLst>
            <c:ext xmlns:c16="http://schemas.microsoft.com/office/drawing/2014/chart" uri="{C3380CC4-5D6E-409C-BE32-E72D297353CC}">
              <c16:uniqueId val="{00000001-0A4A-4E29-AF89-D0C9EA1A8D08}"/>
            </c:ext>
          </c:extLst>
        </c:ser>
        <c:dLbls>
          <c:showLegendKey val="0"/>
          <c:showVal val="0"/>
          <c:showCatName val="0"/>
          <c:showSerName val="0"/>
          <c:showPercent val="0"/>
          <c:showBubbleSize val="0"/>
        </c:dLbls>
        <c:marker val="1"/>
        <c:smooth val="0"/>
        <c:axId val="56229248"/>
        <c:axId val="105178624"/>
      </c:lineChart>
      <c:dateAx>
        <c:axId val="56229248"/>
        <c:scaling>
          <c:orientation val="minMax"/>
        </c:scaling>
        <c:delete val="1"/>
        <c:axPos val="b"/>
        <c:numFmt formatCode="ge" sourceLinked="1"/>
        <c:majorTickMark val="none"/>
        <c:minorTickMark val="none"/>
        <c:tickLblPos val="none"/>
        <c:crossAx val="105178624"/>
        <c:crosses val="autoZero"/>
        <c:auto val="1"/>
        <c:lblOffset val="100"/>
        <c:baseTimeUnit val="years"/>
      </c:dateAx>
      <c:valAx>
        <c:axId val="1051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52.68</c:v>
                </c:pt>
                <c:pt idx="1">
                  <c:v>59.1</c:v>
                </c:pt>
                <c:pt idx="2">
                  <c:v>65.39</c:v>
                </c:pt>
                <c:pt idx="3">
                  <c:v>71.56</c:v>
                </c:pt>
                <c:pt idx="4">
                  <c:v>77.38</c:v>
                </c:pt>
              </c:numCache>
            </c:numRef>
          </c:val>
          <c:extLst>
            <c:ext xmlns:c16="http://schemas.microsoft.com/office/drawing/2014/chart" uri="{C3380CC4-5D6E-409C-BE32-E72D297353CC}">
              <c16:uniqueId val="{00000000-2B69-4A91-B62B-799327C726A9}"/>
            </c:ext>
          </c:extLst>
        </c:ser>
        <c:dLbls>
          <c:showLegendKey val="0"/>
          <c:showVal val="0"/>
          <c:showCatName val="0"/>
          <c:showSerName val="0"/>
          <c:showPercent val="0"/>
          <c:showBubbleSize val="0"/>
        </c:dLbls>
        <c:gapWidth val="150"/>
        <c:axId val="70934528"/>
        <c:axId val="709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30.09</c:v>
                </c:pt>
                <c:pt idx="1">
                  <c:v>29.21</c:v>
                </c:pt>
                <c:pt idx="2">
                  <c:v>28.86</c:v>
                </c:pt>
                <c:pt idx="3">
                  <c:v>18.39</c:v>
                </c:pt>
                <c:pt idx="4">
                  <c:v>21.11</c:v>
                </c:pt>
              </c:numCache>
            </c:numRef>
          </c:val>
          <c:smooth val="0"/>
          <c:extLst>
            <c:ext xmlns:c16="http://schemas.microsoft.com/office/drawing/2014/chart" uri="{C3380CC4-5D6E-409C-BE32-E72D297353CC}">
              <c16:uniqueId val="{00000001-2B69-4A91-B62B-799327C726A9}"/>
            </c:ext>
          </c:extLst>
        </c:ser>
        <c:dLbls>
          <c:showLegendKey val="0"/>
          <c:showVal val="0"/>
          <c:showCatName val="0"/>
          <c:showSerName val="0"/>
          <c:showPercent val="0"/>
          <c:showBubbleSize val="0"/>
        </c:dLbls>
        <c:marker val="1"/>
        <c:smooth val="0"/>
        <c:axId val="70934528"/>
        <c:axId val="70936448"/>
      </c:lineChart>
      <c:dateAx>
        <c:axId val="70934528"/>
        <c:scaling>
          <c:orientation val="minMax"/>
        </c:scaling>
        <c:delete val="1"/>
        <c:axPos val="b"/>
        <c:numFmt formatCode="ge" sourceLinked="1"/>
        <c:majorTickMark val="none"/>
        <c:minorTickMark val="none"/>
        <c:tickLblPos val="none"/>
        <c:crossAx val="70936448"/>
        <c:crosses val="autoZero"/>
        <c:auto val="1"/>
        <c:lblOffset val="100"/>
        <c:baseTimeUnit val="years"/>
      </c:dateAx>
      <c:valAx>
        <c:axId val="709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BB-41DB-9D94-B550870AE641}"/>
            </c:ext>
          </c:extLst>
        </c:ser>
        <c:dLbls>
          <c:showLegendKey val="0"/>
          <c:showVal val="0"/>
          <c:showCatName val="0"/>
          <c:showSerName val="0"/>
          <c:showPercent val="0"/>
          <c:showBubbleSize val="0"/>
        </c:dLbls>
        <c:gapWidth val="150"/>
        <c:axId val="70985600"/>
        <c:axId val="709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BB-41DB-9D94-B550870AE641}"/>
            </c:ext>
          </c:extLst>
        </c:ser>
        <c:dLbls>
          <c:showLegendKey val="0"/>
          <c:showVal val="0"/>
          <c:showCatName val="0"/>
          <c:showSerName val="0"/>
          <c:showPercent val="0"/>
          <c:showBubbleSize val="0"/>
        </c:dLbls>
        <c:marker val="1"/>
        <c:smooth val="0"/>
        <c:axId val="70985600"/>
        <c:axId val="70987776"/>
      </c:lineChart>
      <c:dateAx>
        <c:axId val="70985600"/>
        <c:scaling>
          <c:orientation val="minMax"/>
        </c:scaling>
        <c:delete val="1"/>
        <c:axPos val="b"/>
        <c:numFmt formatCode="ge" sourceLinked="1"/>
        <c:majorTickMark val="none"/>
        <c:minorTickMark val="none"/>
        <c:tickLblPos val="none"/>
        <c:crossAx val="70987776"/>
        <c:crosses val="autoZero"/>
        <c:auto val="1"/>
        <c:lblOffset val="100"/>
        <c:baseTimeUnit val="years"/>
      </c:dateAx>
      <c:valAx>
        <c:axId val="709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1608.43</c:v>
                </c:pt>
                <c:pt idx="1">
                  <c:v>1914.93</c:v>
                </c:pt>
                <c:pt idx="2">
                  <c:v>1206.8900000000001</c:v>
                </c:pt>
                <c:pt idx="3">
                  <c:v>439.91</c:v>
                </c:pt>
                <c:pt idx="4" formatCode="#,##0.00;&quot;△&quot;#,##0.00">
                  <c:v>0</c:v>
                </c:pt>
              </c:numCache>
            </c:numRef>
          </c:val>
          <c:extLst>
            <c:ext xmlns:c16="http://schemas.microsoft.com/office/drawing/2014/chart" uri="{C3380CC4-5D6E-409C-BE32-E72D297353CC}">
              <c16:uniqueId val="{00000000-1C72-4440-959E-7B30A7360AD4}"/>
            </c:ext>
          </c:extLst>
        </c:ser>
        <c:dLbls>
          <c:showLegendKey val="0"/>
          <c:showVal val="0"/>
          <c:showCatName val="0"/>
          <c:showSerName val="0"/>
          <c:showPercent val="0"/>
          <c:showBubbleSize val="0"/>
        </c:dLbls>
        <c:gapWidth val="150"/>
        <c:axId val="71017600"/>
        <c:axId val="710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694.35</c:v>
                </c:pt>
                <c:pt idx="1">
                  <c:v>657.36</c:v>
                </c:pt>
                <c:pt idx="2">
                  <c:v>593.35</c:v>
                </c:pt>
                <c:pt idx="3">
                  <c:v>198.82</c:v>
                </c:pt>
                <c:pt idx="4">
                  <c:v>132.37</c:v>
                </c:pt>
              </c:numCache>
            </c:numRef>
          </c:val>
          <c:smooth val="0"/>
          <c:extLst>
            <c:ext xmlns:c16="http://schemas.microsoft.com/office/drawing/2014/chart" uri="{C3380CC4-5D6E-409C-BE32-E72D297353CC}">
              <c16:uniqueId val="{00000001-1C72-4440-959E-7B30A7360AD4}"/>
            </c:ext>
          </c:extLst>
        </c:ser>
        <c:dLbls>
          <c:showLegendKey val="0"/>
          <c:showVal val="0"/>
          <c:showCatName val="0"/>
          <c:showSerName val="0"/>
          <c:showPercent val="0"/>
          <c:showBubbleSize val="0"/>
        </c:dLbls>
        <c:marker val="1"/>
        <c:smooth val="0"/>
        <c:axId val="71017600"/>
        <c:axId val="71019520"/>
      </c:lineChart>
      <c:dateAx>
        <c:axId val="71017600"/>
        <c:scaling>
          <c:orientation val="minMax"/>
        </c:scaling>
        <c:delete val="1"/>
        <c:axPos val="b"/>
        <c:numFmt formatCode="ge" sourceLinked="1"/>
        <c:majorTickMark val="none"/>
        <c:minorTickMark val="none"/>
        <c:tickLblPos val="none"/>
        <c:crossAx val="71019520"/>
        <c:crosses val="autoZero"/>
        <c:auto val="1"/>
        <c:lblOffset val="100"/>
        <c:baseTimeUnit val="years"/>
      </c:dateAx>
      <c:valAx>
        <c:axId val="710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-964.46</c:v>
                </c:pt>
                <c:pt idx="1">
                  <c:v>-227.92</c:v>
                </c:pt>
                <c:pt idx="2">
                  <c:v>437.21</c:v>
                </c:pt>
                <c:pt idx="3">
                  <c:v>1094.22</c:v>
                </c:pt>
                <c:pt idx="4">
                  <c:v>1096.3399999999999</c:v>
                </c:pt>
              </c:numCache>
            </c:numRef>
          </c:val>
          <c:extLst>
            <c:ext xmlns:c16="http://schemas.microsoft.com/office/drawing/2014/chart" uri="{C3380CC4-5D6E-409C-BE32-E72D297353CC}">
              <c16:uniqueId val="{00000000-5658-4145-AF1E-6E3A2F851861}"/>
            </c:ext>
          </c:extLst>
        </c:ser>
        <c:dLbls>
          <c:showLegendKey val="0"/>
          <c:showVal val="0"/>
          <c:showCatName val="0"/>
          <c:showSerName val="0"/>
          <c:showPercent val="0"/>
          <c:showBubbleSize val="0"/>
        </c:dLbls>
        <c:gapWidth val="150"/>
        <c:axId val="72177152"/>
        <c:axId val="721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-278.42</c:v>
                </c:pt>
                <c:pt idx="1">
                  <c:v>-129.62</c:v>
                </c:pt>
                <c:pt idx="2">
                  <c:v>-56.64</c:v>
                </c:pt>
                <c:pt idx="3">
                  <c:v>14.36</c:v>
                </c:pt>
                <c:pt idx="4">
                  <c:v>104.38</c:v>
                </c:pt>
              </c:numCache>
            </c:numRef>
          </c:val>
          <c:smooth val="0"/>
          <c:extLst>
            <c:ext xmlns:c16="http://schemas.microsoft.com/office/drawing/2014/chart" uri="{C3380CC4-5D6E-409C-BE32-E72D297353CC}">
              <c16:uniqueId val="{00000001-5658-4145-AF1E-6E3A2F851861}"/>
            </c:ext>
          </c:extLst>
        </c:ser>
        <c:dLbls>
          <c:showLegendKey val="0"/>
          <c:showVal val="0"/>
          <c:showCatName val="0"/>
          <c:showSerName val="0"/>
          <c:showPercent val="0"/>
          <c:showBubbleSize val="0"/>
        </c:dLbls>
        <c:marker val="1"/>
        <c:smooth val="0"/>
        <c:axId val="72177152"/>
        <c:axId val="72179072"/>
      </c:lineChart>
      <c:dateAx>
        <c:axId val="72177152"/>
        <c:scaling>
          <c:orientation val="minMax"/>
        </c:scaling>
        <c:delete val="1"/>
        <c:axPos val="b"/>
        <c:numFmt formatCode="ge" sourceLinked="1"/>
        <c:majorTickMark val="none"/>
        <c:minorTickMark val="none"/>
        <c:tickLblPos val="none"/>
        <c:crossAx val="72179072"/>
        <c:crosses val="autoZero"/>
        <c:auto val="1"/>
        <c:lblOffset val="100"/>
        <c:baseTimeUnit val="years"/>
      </c:dateAx>
      <c:valAx>
        <c:axId val="721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687.27</c:v>
                </c:pt>
                <c:pt idx="1">
                  <c:v>727.74</c:v>
                </c:pt>
                <c:pt idx="2">
                  <c:v>873.86</c:v>
                </c:pt>
                <c:pt idx="3">
                  <c:v>847.4</c:v>
                </c:pt>
                <c:pt idx="4">
                  <c:v>797.01</c:v>
                </c:pt>
              </c:numCache>
            </c:numRef>
          </c:val>
          <c:extLst>
            <c:ext xmlns:c16="http://schemas.microsoft.com/office/drawing/2014/chart" uri="{C3380CC4-5D6E-409C-BE32-E72D297353CC}">
              <c16:uniqueId val="{00000000-582E-4DE0-9BE2-42C9155F766A}"/>
            </c:ext>
          </c:extLst>
        </c:ser>
        <c:dLbls>
          <c:showLegendKey val="0"/>
          <c:showVal val="0"/>
          <c:showCatName val="0"/>
          <c:showSerName val="0"/>
          <c:showPercent val="0"/>
          <c:showBubbleSize val="0"/>
        </c:dLbls>
        <c:gapWidth val="150"/>
        <c:axId val="72210304"/>
        <c:axId val="722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582E-4DE0-9BE2-42C9155F766A}"/>
            </c:ext>
          </c:extLst>
        </c:ser>
        <c:dLbls>
          <c:showLegendKey val="0"/>
          <c:showVal val="0"/>
          <c:showCatName val="0"/>
          <c:showSerName val="0"/>
          <c:showPercent val="0"/>
          <c:showBubbleSize val="0"/>
        </c:dLbls>
        <c:marker val="1"/>
        <c:smooth val="0"/>
        <c:axId val="72210304"/>
        <c:axId val="72216576"/>
      </c:lineChart>
      <c:dateAx>
        <c:axId val="72210304"/>
        <c:scaling>
          <c:orientation val="minMax"/>
        </c:scaling>
        <c:delete val="1"/>
        <c:axPos val="b"/>
        <c:numFmt formatCode="ge" sourceLinked="1"/>
        <c:majorTickMark val="none"/>
        <c:minorTickMark val="none"/>
        <c:tickLblPos val="none"/>
        <c:crossAx val="72216576"/>
        <c:crosses val="autoZero"/>
        <c:auto val="1"/>
        <c:lblOffset val="100"/>
        <c:baseTimeUnit val="years"/>
      </c:dateAx>
      <c:valAx>
        <c:axId val="722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44.27</c:v>
                </c:pt>
                <c:pt idx="1">
                  <c:v>45.67</c:v>
                </c:pt>
                <c:pt idx="2">
                  <c:v>44.14</c:v>
                </c:pt>
                <c:pt idx="3">
                  <c:v>49.49</c:v>
                </c:pt>
                <c:pt idx="4">
                  <c:v>55.9</c:v>
                </c:pt>
              </c:numCache>
            </c:numRef>
          </c:val>
          <c:extLst>
            <c:ext xmlns:c16="http://schemas.microsoft.com/office/drawing/2014/chart" uri="{C3380CC4-5D6E-409C-BE32-E72D297353CC}">
              <c16:uniqueId val="{00000000-796E-4E99-A31E-6608745551BD}"/>
            </c:ext>
          </c:extLst>
        </c:ser>
        <c:dLbls>
          <c:showLegendKey val="0"/>
          <c:showVal val="0"/>
          <c:showCatName val="0"/>
          <c:showSerName val="0"/>
          <c:showPercent val="0"/>
          <c:showBubbleSize val="0"/>
        </c:dLbls>
        <c:gapWidth val="150"/>
        <c:axId val="72243456"/>
        <c:axId val="722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796E-4E99-A31E-6608745551BD}"/>
            </c:ext>
          </c:extLst>
        </c:ser>
        <c:dLbls>
          <c:showLegendKey val="0"/>
          <c:showVal val="0"/>
          <c:showCatName val="0"/>
          <c:showSerName val="0"/>
          <c:showPercent val="0"/>
          <c:showBubbleSize val="0"/>
        </c:dLbls>
        <c:marker val="1"/>
        <c:smooth val="0"/>
        <c:axId val="72243456"/>
        <c:axId val="72253824"/>
      </c:lineChart>
      <c:dateAx>
        <c:axId val="72243456"/>
        <c:scaling>
          <c:orientation val="minMax"/>
        </c:scaling>
        <c:delete val="1"/>
        <c:axPos val="b"/>
        <c:numFmt formatCode="ge" sourceLinked="1"/>
        <c:majorTickMark val="none"/>
        <c:minorTickMark val="none"/>
        <c:tickLblPos val="none"/>
        <c:crossAx val="72253824"/>
        <c:crosses val="autoZero"/>
        <c:auto val="1"/>
        <c:lblOffset val="100"/>
        <c:baseTimeUnit val="years"/>
      </c:dateAx>
      <c:valAx>
        <c:axId val="722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324.92</c:v>
                </c:pt>
                <c:pt idx="1">
                  <c:v>312.27999999999997</c:v>
                </c:pt>
                <c:pt idx="2">
                  <c:v>324.13</c:v>
                </c:pt>
                <c:pt idx="3">
                  <c:v>311.70999999999998</c:v>
                </c:pt>
                <c:pt idx="4">
                  <c:v>278.51</c:v>
                </c:pt>
              </c:numCache>
            </c:numRef>
          </c:val>
          <c:extLst>
            <c:ext xmlns:c16="http://schemas.microsoft.com/office/drawing/2014/chart" uri="{C3380CC4-5D6E-409C-BE32-E72D297353CC}">
              <c16:uniqueId val="{00000000-FE0B-44F6-A19F-3790B350777A}"/>
            </c:ext>
          </c:extLst>
        </c:ser>
        <c:dLbls>
          <c:showLegendKey val="0"/>
          <c:showVal val="0"/>
          <c:showCatName val="0"/>
          <c:showSerName val="0"/>
          <c:showPercent val="0"/>
          <c:showBubbleSize val="0"/>
        </c:dLbls>
        <c:gapWidth val="150"/>
        <c:axId val="72280704"/>
        <c:axId val="722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FE0B-44F6-A19F-3790B350777A}"/>
            </c:ext>
          </c:extLst>
        </c:ser>
        <c:dLbls>
          <c:showLegendKey val="0"/>
          <c:showVal val="0"/>
          <c:showCatName val="0"/>
          <c:showSerName val="0"/>
          <c:showPercent val="0"/>
          <c:showBubbleSize val="0"/>
        </c:dLbls>
        <c:marker val="1"/>
        <c:smooth val="0"/>
        <c:axId val="72280704"/>
        <c:axId val="72286976"/>
      </c:lineChart>
      <c:dateAx>
        <c:axId val="72280704"/>
        <c:scaling>
          <c:orientation val="minMax"/>
        </c:scaling>
        <c:delete val="1"/>
        <c:axPos val="b"/>
        <c:numFmt formatCode="ge" sourceLinked="1"/>
        <c:majorTickMark val="none"/>
        <c:minorTickMark val="none"/>
        <c:tickLblPos val="none"/>
        <c:crossAx val="72286976"/>
        <c:crosses val="autoZero"/>
        <c:auto val="1"/>
        <c:lblOffset val="100"/>
        <c:baseTimeUnit val="years"/>
      </c:dateAx>
      <c:valAx>
        <c:axId val="722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伊那市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68310</v>
      </c>
      <c r="AM8" s="50"/>
      <c r="AN8" s="50"/>
      <c r="AO8" s="50"/>
      <c r="AP8" s="50"/>
      <c r="AQ8" s="50"/>
      <c r="AR8" s="50"/>
      <c r="AS8" s="50"/>
      <c r="AT8" s="45">
        <f>データ!T6</f>
        <v>667.93</v>
      </c>
      <c r="AU8" s="45"/>
      <c r="AV8" s="45"/>
      <c r="AW8" s="45"/>
      <c r="AX8" s="45"/>
      <c r="AY8" s="45"/>
      <c r="AZ8" s="45"/>
      <c r="BA8" s="45"/>
      <c r="BB8" s="45">
        <f>データ!U6</f>
        <v>102.27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43.46</v>
      </c>
      <c r="J10" s="45"/>
      <c r="K10" s="45"/>
      <c r="L10" s="45"/>
      <c r="M10" s="45"/>
      <c r="N10" s="45"/>
      <c r="O10" s="45"/>
      <c r="P10" s="45">
        <f>データ!P6</f>
        <v>1.46</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991</v>
      </c>
      <c r="AM10" s="50"/>
      <c r="AN10" s="50"/>
      <c r="AO10" s="50"/>
      <c r="AP10" s="50"/>
      <c r="AQ10" s="50"/>
      <c r="AR10" s="50"/>
      <c r="AS10" s="50"/>
      <c r="AT10" s="45">
        <f>データ!W6</f>
        <v>1.1100000000000001</v>
      </c>
      <c r="AU10" s="45"/>
      <c r="AV10" s="45"/>
      <c r="AW10" s="45"/>
      <c r="AX10" s="45"/>
      <c r="AY10" s="45"/>
      <c r="AZ10" s="45"/>
      <c r="BA10" s="45"/>
      <c r="BB10" s="45">
        <f>データ!X6</f>
        <v>892.79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wd659TgUt27o7Or7owiJHd6wKsi3IhllcgWlxIqA1/F6MxQXEFI5FywhdiR32SefzDXX4AQwMj9yFwdSLDAvHw==" saltValue="PIvKbnfHVBPPZ3b509lJ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202096</v>
      </c>
      <c r="D6" s="33">
        <f t="shared" si="3"/>
        <v>46</v>
      </c>
      <c r="E6" s="33">
        <f t="shared" si="3"/>
        <v>18</v>
      </c>
      <c r="F6" s="33">
        <f t="shared" si="3"/>
        <v>0</v>
      </c>
      <c r="G6" s="33">
        <f t="shared" si="3"/>
        <v>0</v>
      </c>
      <c r="H6" s="33" t="str">
        <f t="shared" si="3"/>
        <v>長野県　伊那市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43.46</v>
      </c>
      <c r="P6" s="34">
        <f t="shared" si="3"/>
        <v>1.46</v>
      </c>
      <c r="Q6" s="34">
        <f t="shared" si="3"/>
        <v>100</v>
      </c>
      <c r="R6" s="34">
        <f t="shared" si="3"/>
        <v>2916</v>
      </c>
      <c r="S6" s="34">
        <f t="shared" si="3"/>
        <v>68310</v>
      </c>
      <c r="T6" s="34">
        <f t="shared" si="3"/>
        <v>667.93</v>
      </c>
      <c r="U6" s="34">
        <f t="shared" si="3"/>
        <v>102.27</v>
      </c>
      <c r="V6" s="34">
        <f t="shared" si="3"/>
        <v>991</v>
      </c>
      <c r="W6" s="34">
        <f t="shared" si="3"/>
        <v>1.1100000000000001</v>
      </c>
      <c r="X6" s="34">
        <f t="shared" si="3"/>
        <v>892.79</v>
      </c>
      <c r="Y6" s="35">
        <f>IF(Y7="",NA(),Y7)</f>
        <v>58.3</v>
      </c>
      <c r="Z6" s="35">
        <f t="shared" ref="Z6:AH6" si="4">IF(Z7="",NA(),Z7)</f>
        <v>60</v>
      </c>
      <c r="AA6" s="35">
        <f t="shared" si="4"/>
        <v>58.4</v>
      </c>
      <c r="AB6" s="35">
        <f t="shared" si="4"/>
        <v>61.18</v>
      </c>
      <c r="AC6" s="35">
        <f t="shared" si="4"/>
        <v>64.569999999999993</v>
      </c>
      <c r="AD6" s="35">
        <f t="shared" si="4"/>
        <v>54.82</v>
      </c>
      <c r="AE6" s="35">
        <f t="shared" si="4"/>
        <v>64.459999999999994</v>
      </c>
      <c r="AF6" s="35">
        <f t="shared" si="4"/>
        <v>61.67</v>
      </c>
      <c r="AG6" s="35">
        <f t="shared" si="4"/>
        <v>81.53</v>
      </c>
      <c r="AH6" s="35">
        <f t="shared" si="4"/>
        <v>88.66</v>
      </c>
      <c r="AI6" s="34" t="str">
        <f>IF(AI7="","",IF(AI7="-","【-】","【"&amp;SUBSTITUTE(TEXT(AI7,"#,##0.00"),"-","△")&amp;"】"))</f>
        <v>【90.10】</v>
      </c>
      <c r="AJ6" s="35">
        <f>IF(AJ7="",NA(),AJ7)</f>
        <v>1608.43</v>
      </c>
      <c r="AK6" s="35">
        <f t="shared" ref="AK6:AS6" si="5">IF(AK7="",NA(),AK7)</f>
        <v>1914.93</v>
      </c>
      <c r="AL6" s="35">
        <f t="shared" si="5"/>
        <v>1206.8900000000001</v>
      </c>
      <c r="AM6" s="35">
        <f t="shared" si="5"/>
        <v>439.91</v>
      </c>
      <c r="AN6" s="34">
        <f t="shared" si="5"/>
        <v>0</v>
      </c>
      <c r="AO6" s="35">
        <f t="shared" si="5"/>
        <v>694.35</v>
      </c>
      <c r="AP6" s="35">
        <f t="shared" si="5"/>
        <v>657.36</v>
      </c>
      <c r="AQ6" s="35">
        <f t="shared" si="5"/>
        <v>593.35</v>
      </c>
      <c r="AR6" s="35">
        <f t="shared" si="5"/>
        <v>198.82</v>
      </c>
      <c r="AS6" s="35">
        <f t="shared" si="5"/>
        <v>132.37</v>
      </c>
      <c r="AT6" s="34" t="str">
        <f>IF(AT7="","",IF(AT7="-","【-】","【"&amp;SUBSTITUTE(TEXT(AT7,"#,##0.00"),"-","△")&amp;"】"))</f>
        <v>【164.71】</v>
      </c>
      <c r="AU6" s="35">
        <f>IF(AU7="",NA(),AU7)</f>
        <v>-964.46</v>
      </c>
      <c r="AV6" s="35">
        <f t="shared" ref="AV6:BD6" si="6">IF(AV7="",NA(),AV7)</f>
        <v>-227.92</v>
      </c>
      <c r="AW6" s="35">
        <f t="shared" si="6"/>
        <v>437.21</v>
      </c>
      <c r="AX6" s="35">
        <f t="shared" si="6"/>
        <v>1094.22</v>
      </c>
      <c r="AY6" s="35">
        <f t="shared" si="6"/>
        <v>1096.3399999999999</v>
      </c>
      <c r="AZ6" s="35">
        <f t="shared" si="6"/>
        <v>-278.42</v>
      </c>
      <c r="BA6" s="35">
        <f t="shared" si="6"/>
        <v>-129.62</v>
      </c>
      <c r="BB6" s="35">
        <f t="shared" si="6"/>
        <v>-56.64</v>
      </c>
      <c r="BC6" s="35">
        <f t="shared" si="6"/>
        <v>14.36</v>
      </c>
      <c r="BD6" s="35">
        <f t="shared" si="6"/>
        <v>104.38</v>
      </c>
      <c r="BE6" s="34" t="str">
        <f>IF(BE7="","",IF(BE7="-","【-】","【"&amp;SUBSTITUTE(TEXT(BE7,"#,##0.00"),"-","△")&amp;"】"))</f>
        <v>【148.05】</v>
      </c>
      <c r="BF6" s="35">
        <f>IF(BF7="",NA(),BF7)</f>
        <v>687.27</v>
      </c>
      <c r="BG6" s="35">
        <f t="shared" ref="BG6:BO6" si="7">IF(BG7="",NA(),BG7)</f>
        <v>727.74</v>
      </c>
      <c r="BH6" s="35">
        <f t="shared" si="7"/>
        <v>873.86</v>
      </c>
      <c r="BI6" s="35">
        <f t="shared" si="7"/>
        <v>847.4</v>
      </c>
      <c r="BJ6" s="35">
        <f t="shared" si="7"/>
        <v>797.01</v>
      </c>
      <c r="BK6" s="35">
        <f t="shared" si="7"/>
        <v>261.08</v>
      </c>
      <c r="BL6" s="35">
        <f t="shared" si="7"/>
        <v>241.49</v>
      </c>
      <c r="BM6" s="35">
        <f t="shared" si="7"/>
        <v>248.44</v>
      </c>
      <c r="BN6" s="35">
        <f t="shared" si="7"/>
        <v>244.85</v>
      </c>
      <c r="BO6" s="35">
        <f t="shared" si="7"/>
        <v>296.89</v>
      </c>
      <c r="BP6" s="34" t="str">
        <f>IF(BP7="","",IF(BP7="-","【-】","【"&amp;SUBSTITUTE(TEXT(BP7,"#,##0.00"),"-","△")&amp;"】"))</f>
        <v>【325.02】</v>
      </c>
      <c r="BQ6" s="35">
        <f>IF(BQ7="",NA(),BQ7)</f>
        <v>44.27</v>
      </c>
      <c r="BR6" s="35">
        <f t="shared" ref="BR6:BZ6" si="8">IF(BR7="",NA(),BR7)</f>
        <v>45.67</v>
      </c>
      <c r="BS6" s="35">
        <f t="shared" si="8"/>
        <v>44.14</v>
      </c>
      <c r="BT6" s="35">
        <f t="shared" si="8"/>
        <v>49.49</v>
      </c>
      <c r="BU6" s="35">
        <f t="shared" si="8"/>
        <v>55.9</v>
      </c>
      <c r="BV6" s="35">
        <f t="shared" si="8"/>
        <v>68.61</v>
      </c>
      <c r="BW6" s="35">
        <f t="shared" si="8"/>
        <v>65.7</v>
      </c>
      <c r="BX6" s="35">
        <f t="shared" si="8"/>
        <v>66.73</v>
      </c>
      <c r="BY6" s="35">
        <f t="shared" si="8"/>
        <v>64.78</v>
      </c>
      <c r="BZ6" s="35">
        <f t="shared" si="8"/>
        <v>63.06</v>
      </c>
      <c r="CA6" s="34" t="str">
        <f>IF(CA7="","",IF(CA7="-","【-】","【"&amp;SUBSTITUTE(TEXT(CA7,"#,##0.00"),"-","△")&amp;"】"))</f>
        <v>【60.61】</v>
      </c>
      <c r="CB6" s="35">
        <f>IF(CB7="",NA(),CB7)</f>
        <v>324.92</v>
      </c>
      <c r="CC6" s="35">
        <f t="shared" ref="CC6:CK6" si="9">IF(CC7="",NA(),CC7)</f>
        <v>312.27999999999997</v>
      </c>
      <c r="CD6" s="35">
        <f t="shared" si="9"/>
        <v>324.13</v>
      </c>
      <c r="CE6" s="35">
        <f t="shared" si="9"/>
        <v>311.70999999999998</v>
      </c>
      <c r="CF6" s="35">
        <f t="shared" si="9"/>
        <v>278.51</v>
      </c>
      <c r="CG6" s="35">
        <f t="shared" si="9"/>
        <v>241.18</v>
      </c>
      <c r="CH6" s="35">
        <f t="shared" si="9"/>
        <v>247.94</v>
      </c>
      <c r="CI6" s="35">
        <f t="shared" si="9"/>
        <v>241.29</v>
      </c>
      <c r="CJ6" s="35">
        <f t="shared" si="9"/>
        <v>250.21</v>
      </c>
      <c r="CK6" s="35">
        <f t="shared" si="9"/>
        <v>264.77</v>
      </c>
      <c r="CL6" s="34" t="str">
        <f>IF(CL7="","",IF(CL7="-","【-】","【"&amp;SUBSTITUTE(TEXT(CL7,"#,##0.00"),"-","△")&amp;"】"))</f>
        <v>【270.94】</v>
      </c>
      <c r="CM6" s="35">
        <f>IF(CM7="",NA(),CM7)</f>
        <v>29.43</v>
      </c>
      <c r="CN6" s="35">
        <f t="shared" ref="CN6:CV6" si="10">IF(CN7="",NA(),CN7)</f>
        <v>27.7</v>
      </c>
      <c r="CO6" s="35">
        <f t="shared" si="10"/>
        <v>28.1</v>
      </c>
      <c r="CP6" s="35">
        <f t="shared" si="10"/>
        <v>27.92</v>
      </c>
      <c r="CQ6" s="35">
        <f t="shared" si="10"/>
        <v>26.96</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5">
        <f>IF(DI7="",NA(),DI7)</f>
        <v>52.68</v>
      </c>
      <c r="DJ6" s="35">
        <f t="shared" ref="DJ6:DR6" si="12">IF(DJ7="",NA(),DJ7)</f>
        <v>59.1</v>
      </c>
      <c r="DK6" s="35">
        <f t="shared" si="12"/>
        <v>65.39</v>
      </c>
      <c r="DL6" s="35">
        <f t="shared" si="12"/>
        <v>71.56</v>
      </c>
      <c r="DM6" s="35">
        <f t="shared" si="12"/>
        <v>77.38</v>
      </c>
      <c r="DN6" s="35">
        <f t="shared" si="12"/>
        <v>30.09</v>
      </c>
      <c r="DO6" s="35">
        <f t="shared" si="12"/>
        <v>29.21</v>
      </c>
      <c r="DP6" s="35">
        <f t="shared" si="12"/>
        <v>28.86</v>
      </c>
      <c r="DQ6" s="35">
        <f t="shared" si="12"/>
        <v>18.39</v>
      </c>
      <c r="DR6" s="35">
        <f t="shared" si="12"/>
        <v>21.11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202096</v>
      </c>
      <c r="D7" s="37">
        <v>46</v>
      </c>
      <c r="E7" s="37">
        <v>18</v>
      </c>
      <c r="F7" s="37">
        <v>0</v>
      </c>
      <c r="G7" s="37">
        <v>0</v>
      </c>
      <c r="H7" s="37" t="s">
        <v>96</v>
      </c>
      <c r="I7" s="37" t="s">
        <v>97</v>
      </c>
      <c r="J7" s="37" t="s">
        <v>98</v>
      </c>
      <c r="K7" s="37" t="s">
        <v>99</v>
      </c>
      <c r="L7" s="37" t="s">
        <v>100</v>
      </c>
      <c r="M7" s="37" t="s">
        <v>101</v>
      </c>
      <c r="N7" s="38" t="s">
        <v>102</v>
      </c>
      <c r="O7" s="38">
        <v>43.46</v>
      </c>
      <c r="P7" s="38">
        <v>1.46</v>
      </c>
      <c r="Q7" s="38">
        <v>100</v>
      </c>
      <c r="R7" s="38">
        <v>2916</v>
      </c>
      <c r="S7" s="38">
        <v>68310</v>
      </c>
      <c r="T7" s="38">
        <v>667.93</v>
      </c>
      <c r="U7" s="38">
        <v>102.27</v>
      </c>
      <c r="V7" s="38">
        <v>991</v>
      </c>
      <c r="W7" s="38">
        <v>1.1100000000000001</v>
      </c>
      <c r="X7" s="38">
        <v>892.79</v>
      </c>
      <c r="Y7" s="38">
        <v>58.3</v>
      </c>
      <c r="Z7" s="38">
        <v>60</v>
      </c>
      <c r="AA7" s="38">
        <v>58.4</v>
      </c>
      <c r="AB7" s="38">
        <v>61.18</v>
      </c>
      <c r="AC7" s="38">
        <v>64.569999999999993</v>
      </c>
      <c r="AD7" s="38">
        <v>54.82</v>
      </c>
      <c r="AE7" s="38">
        <v>64.459999999999994</v>
      </c>
      <c r="AF7" s="38">
        <v>61.67</v>
      </c>
      <c r="AG7" s="38">
        <v>81.53</v>
      </c>
      <c r="AH7" s="38">
        <v>88.66</v>
      </c>
      <c r="AI7" s="38">
        <v>90.1</v>
      </c>
      <c r="AJ7" s="38">
        <v>1608.43</v>
      </c>
      <c r="AK7" s="38">
        <v>1914.93</v>
      </c>
      <c r="AL7" s="38">
        <v>1206.8900000000001</v>
      </c>
      <c r="AM7" s="38">
        <v>439.91</v>
      </c>
      <c r="AN7" s="38">
        <v>0</v>
      </c>
      <c r="AO7" s="38">
        <v>694.35</v>
      </c>
      <c r="AP7" s="38">
        <v>657.36</v>
      </c>
      <c r="AQ7" s="38">
        <v>593.35</v>
      </c>
      <c r="AR7" s="38">
        <v>198.82</v>
      </c>
      <c r="AS7" s="38">
        <v>132.37</v>
      </c>
      <c r="AT7" s="38">
        <v>164.71</v>
      </c>
      <c r="AU7" s="38">
        <v>-964.46</v>
      </c>
      <c r="AV7" s="38">
        <v>-227.92</v>
      </c>
      <c r="AW7" s="38">
        <v>437.21</v>
      </c>
      <c r="AX7" s="38">
        <v>1094.22</v>
      </c>
      <c r="AY7" s="38">
        <v>1096.3399999999999</v>
      </c>
      <c r="AZ7" s="38">
        <v>-278.42</v>
      </c>
      <c r="BA7" s="38">
        <v>-129.62</v>
      </c>
      <c r="BB7" s="38">
        <v>-56.64</v>
      </c>
      <c r="BC7" s="38">
        <v>14.36</v>
      </c>
      <c r="BD7" s="38">
        <v>104.38</v>
      </c>
      <c r="BE7" s="38">
        <v>148.05000000000001</v>
      </c>
      <c r="BF7" s="38">
        <v>687.27</v>
      </c>
      <c r="BG7" s="38">
        <v>727.74</v>
      </c>
      <c r="BH7" s="38">
        <v>873.86</v>
      </c>
      <c r="BI7" s="38">
        <v>847.4</v>
      </c>
      <c r="BJ7" s="38">
        <v>797.01</v>
      </c>
      <c r="BK7" s="38">
        <v>261.08</v>
      </c>
      <c r="BL7" s="38">
        <v>241.49</v>
      </c>
      <c r="BM7" s="38">
        <v>248.44</v>
      </c>
      <c r="BN7" s="38">
        <v>244.85</v>
      </c>
      <c r="BO7" s="38">
        <v>296.89</v>
      </c>
      <c r="BP7" s="38">
        <v>325.02</v>
      </c>
      <c r="BQ7" s="38">
        <v>44.27</v>
      </c>
      <c r="BR7" s="38">
        <v>45.67</v>
      </c>
      <c r="BS7" s="38">
        <v>44.14</v>
      </c>
      <c r="BT7" s="38">
        <v>49.49</v>
      </c>
      <c r="BU7" s="38">
        <v>55.9</v>
      </c>
      <c r="BV7" s="38">
        <v>68.61</v>
      </c>
      <c r="BW7" s="38">
        <v>65.7</v>
      </c>
      <c r="BX7" s="38">
        <v>66.73</v>
      </c>
      <c r="BY7" s="38">
        <v>64.78</v>
      </c>
      <c r="BZ7" s="38">
        <v>63.06</v>
      </c>
      <c r="CA7" s="38">
        <v>60.61</v>
      </c>
      <c r="CB7" s="38">
        <v>324.92</v>
      </c>
      <c r="CC7" s="38">
        <v>312.27999999999997</v>
      </c>
      <c r="CD7" s="38">
        <v>324.13</v>
      </c>
      <c r="CE7" s="38">
        <v>311.70999999999998</v>
      </c>
      <c r="CF7" s="38">
        <v>278.51</v>
      </c>
      <c r="CG7" s="38">
        <v>241.18</v>
      </c>
      <c r="CH7" s="38">
        <v>247.94</v>
      </c>
      <c r="CI7" s="38">
        <v>241.29</v>
      </c>
      <c r="CJ7" s="38">
        <v>250.21</v>
      </c>
      <c r="CK7" s="38">
        <v>264.77</v>
      </c>
      <c r="CL7" s="38">
        <v>270.94</v>
      </c>
      <c r="CM7" s="38">
        <v>29.43</v>
      </c>
      <c r="CN7" s="38">
        <v>27.7</v>
      </c>
      <c r="CO7" s="38">
        <v>28.1</v>
      </c>
      <c r="CP7" s="38">
        <v>27.92</v>
      </c>
      <c r="CQ7" s="38">
        <v>26.96</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v>52.68</v>
      </c>
      <c r="DJ7" s="38">
        <v>59.1</v>
      </c>
      <c r="DK7" s="38">
        <v>65.39</v>
      </c>
      <c r="DL7" s="38">
        <v>71.56</v>
      </c>
      <c r="DM7" s="38">
        <v>77.38</v>
      </c>
      <c r="DN7" s="38">
        <v>30.09</v>
      </c>
      <c r="DO7" s="38">
        <v>29.21</v>
      </c>
      <c r="DP7" s="38">
        <v>28.86</v>
      </c>
      <c r="DQ7" s="38">
        <v>18.39</v>
      </c>
      <c r="DR7" s="38">
        <v>21.11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2020-01-22T05:29:12Z</cp:lastPrinted>
  <dcterms:created xsi:type="dcterms:W3CDTF">2019-12-05T04:57:33Z</dcterms:created>
  <dcterms:modified xsi:type="dcterms:W3CDTF">2020-02-20T02:34:05Z</dcterms:modified>
  <cp:category/>
</cp:coreProperties>
</file>