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NPj1Q0OFaDnAoGQmISisedBO1QjY+KwvFDEDKJ9g1hSyZraRU+FbRVqcyJVYDpRrR3XLobbaMX690A/oWFdwg==" workbookSaltValue="x7P12gHVxmMRx0TXZyII6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<sst xmlns="http://schemas.openxmlformats.org/spreadsheetml/2006/main" count="240" uniqueCount="126">
  <si>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</si>
  <si>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</si>
  <si>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</si>
  <si>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</si>
  <si>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</si>
  <si>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</si>
  <si>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</si>
  <si>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</si>
  <si>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</si>
  <si>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</si>
  <si>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</si>
  <si>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</si>
  <si>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</si>
  <si>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</si>
  <si>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</si>
  <si>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</si>
  <si>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</si>
  <si>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</si>
  <si>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</si>
  <si>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</si>
  <si>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</si>
  <si>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</si>
  <si>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</si>
  <si>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</si>
  <si>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</si>
  <si>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</si>
  <si>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</si>
  <si>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</si>
  <si>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</si>
  <si>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</si>
  <si>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</si>
  <si>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</si>
  <si>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</si>
  <si>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</si>
  <si>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</si>
  <si>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</si>
  <si>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</si>
  <si>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</si>
  <si>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</si>
  <si>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</si>
  <si>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</si>
  <si>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</si>
  <si>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</si>
  <si>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</si>
  <si>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</si>
  <si>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</si>
  <si>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</si>
  <si>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</si>
  <si>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</si>
  <si>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</si>
  <si>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</si>
  <si>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</si>
  <si>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</si>
  <si>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</si>
  <si>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</si>
  <si>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</si>
  <si>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</si>
  <si>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</si>
  <si>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</si>
  <si>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</si>
  <si>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</si>
  <si>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</si>
  <si>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</si>
  <si>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</si>
  <si>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</si>
  <si>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</si>
  <si>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</si>
  <si>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</si>
  <si>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</si>
  <si>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</si>
  <si>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</si>
  <si>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</si>
  <si>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</si>
  <si>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</si>
  <si>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</si>
  <si>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</si>
  <si>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</si>
  <si>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</si>
  <si>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</si>
  <si>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</si>
  <si>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</si>
  <si>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</si>
  <si>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</si>
  <si>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</si>
  <si>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</si>
  <si>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</si>
  <si>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</si>
  <si>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</si>
  <si>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</si>
  <si>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</si>
  <si>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</si>
  <si>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</si>
  <si>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</si>
  <si>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</si>
  <si>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</si>
  <si>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</si>
  <si>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</si>
  <si>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</si>
  <si>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</si>
  <si>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</si>
  <si>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</si>
  <si>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</si>
  <si>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</si>
  <si>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</si>
  <si>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</si>
  <si>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</si>
  <si>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</si>
  <si>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</si>
  <si>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</si>
  <si>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</si>
  <si>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山ノ内町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</si>
  <si>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</si>
  <si>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</si>
  <si>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</si>
  <si>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</si>
  <si>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</si>
  <si>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</si>
  <si>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</si>
  <si>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</si>
  <si>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</si>
  <si>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</si>
  <si>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</si>
  <si>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</si>
  <si>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平成29年4月使用分より使用料改定を行ったため、収益的収支比率は上昇したが、未だに料金収入では維持管理費の全額を賄えていないことに加え、下水道台帳の整備や管渠の点検等の新たな事業を開始したため、企業債に対しては全額一般会計からの繰入が必要となり、企業債残高対事業規模比率は0.0%となると同時に、経費回収率は低下し、汚水処理原価は増加した。
</t>
    <phoneticPr fontId="4"/>
  </si>
  <si>
    <t>　処理場施設については、定期的に修繕を行ってきたが、10年が過ぎ、老朽化が進むとともに修繕、更新が必要な機器が増えてきている。
　また、管渠については、平成29年度より目視点検を行っているが、管渠は塩ビ製であり、老朽化はほとんど進行していないが、マンホールポンプ吐出先のマンホールの腐食や、マンホールポンプ自体の腐食が始まっている個所もあるため、注意深く観察していく必要がある。
　更新や修繕が必要な機器等が増えてきているが、単独事業と補助事業による修繕や更新費用を比較し、安価で十分な効果がある方法を十分検討し、修繕や更新を行っていく必要がある。</t>
    <phoneticPr fontId="4"/>
  </si>
  <si>
    <t>　事業の持続的経営のため、包括的民間委託やコンセッション方式、広域化等が論議されているが、それらの方式の導入の検討に当たっては、委託料や改築、更新費用が適正なものであるか、適正な維持管理が行われているか等を担保するため、下水道公社を中心とした民間委託や広域化を検討していく。
　また、平成32年度より公営企業会計に移行するが、人口減少等による使用料収入の減少が見込まれているため、下水道接続率が低い地区に対し、引き続き接続推進を行うとともに、使用料改定等を含めた経営計画を作成し、中長期的な安定した経営を目指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</si>
</sst>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CB-4CD3-89B8-16BB9EF17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47680"/>
        <c:axId val="8624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CB-4CD3-89B8-16BB9EF17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7680"/>
        <c:axId val="86249856"/>
      </c:lineChart>
      <c:dateAx>
        <c:axId val="8624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49856"/>
        <c:crosses val="autoZero"/>
        <c:auto val="1"/>
        <c:lblOffset val="100"/>
        <c:baseTimeUnit val="years"/>
      </c:dateAx>
      <c:valAx>
        <c:axId val="8624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4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44.09</c:v>
                </c:pt>
                <c:pt idx="1">
                  <c:v>45</c:v>
                </c:pt>
                <c:pt idx="2">
                  <c:v>46.45</c:v>
                </c:pt>
                <c:pt idx="3">
                  <c:v>46.73</c:v>
                </c:pt>
                <c:pt idx="4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A5-49AC-9524-456329483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76160"/>
        <c:axId val="9087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42.84</c:v>
                </c:pt>
                <c:pt idx="4">
                  <c:v>40.93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A5-49AC-9524-456329483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6160"/>
        <c:axId val="90878720"/>
      </c:lineChart>
      <c:dateAx>
        <c:axId val="90876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78720"/>
        <c:crosses val="autoZero"/>
        <c:auto val="1"/>
        <c:lblOffset val="100"/>
        <c:baseTimeUnit val="years"/>
      </c:dateAx>
      <c:valAx>
        <c:axId val="9087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76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70.5</c:v>
                </c:pt>
                <c:pt idx="1">
                  <c:v>75.53</c:v>
                </c:pt>
                <c:pt idx="2">
                  <c:v>77.98</c:v>
                </c:pt>
                <c:pt idx="3">
                  <c:v>79.099999999999994</c:v>
                </c:pt>
                <c:pt idx="4">
                  <c:v>80.569999999999993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7E-4989-AAEC-545693F44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26784"/>
        <c:axId val="9112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66.3</c:v>
                </c:pt>
                <c:pt idx="4">
                  <c:v>62.73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7E-4989-AAEC-545693F44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784"/>
        <c:axId val="91128960"/>
      </c:lineChart>
      <c:dateAx>
        <c:axId val="9112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28960"/>
        <c:crosses val="autoZero"/>
        <c:auto val="1"/>
        <c:lblOffset val="100"/>
        <c:baseTimeUnit val="years"/>
      </c:dateAx>
      <c:valAx>
        <c:axId val="9112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2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99.1</c:v>
                </c:pt>
                <c:pt idx="1">
                  <c:v>99.6</c:v>
                </c:pt>
                <c:pt idx="2">
                  <c:v>98.41</c:v>
                </c:pt>
                <c:pt idx="3">
                  <c:v>98.93</c:v>
                </c:pt>
                <c:pt idx="4">
                  <c:v>99.15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FD-48D1-909E-0B3DF51E3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89024"/>
        <c:axId val="8629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FD-48D1-909E-0B3DF51E3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89024"/>
        <c:axId val="86299392"/>
      </c:lineChart>
      <c:dateAx>
        <c:axId val="8628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99392"/>
        <c:crosses val="autoZero"/>
        <c:auto val="1"/>
        <c:lblOffset val="100"/>
        <c:baseTimeUnit val="years"/>
      </c:dateAx>
      <c:valAx>
        <c:axId val="8629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8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6B-4CA7-A215-36E21FDC5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87136"/>
        <c:axId val="8738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6B-4CA7-A215-36E21FDC5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87136"/>
        <c:axId val="87389312"/>
      </c:lineChart>
      <c:dateAx>
        <c:axId val="8738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389312"/>
        <c:crosses val="autoZero"/>
        <c:auto val="1"/>
        <c:lblOffset val="100"/>
        <c:baseTimeUnit val="years"/>
      </c:dateAx>
      <c:valAx>
        <c:axId val="8738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38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D-4BE6-8FBB-1154BD5A8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08000"/>
        <c:axId val="9104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6D-4BE6-8FBB-1154BD5A8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08000"/>
        <c:axId val="91047424"/>
      </c:lineChart>
      <c:dateAx>
        <c:axId val="8740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47424"/>
        <c:crosses val="autoZero"/>
        <c:auto val="1"/>
        <c:lblOffset val="100"/>
        <c:baseTimeUnit val="years"/>
      </c:dateAx>
      <c:valAx>
        <c:axId val="9104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0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F6-4054-A296-6E4FE91F8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76480"/>
        <c:axId val="9076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F6-4054-A296-6E4FE91F8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76480"/>
        <c:axId val="90767360"/>
      </c:lineChart>
      <c:dateAx>
        <c:axId val="9107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67360"/>
        <c:crosses val="autoZero"/>
        <c:auto val="1"/>
        <c:lblOffset val="100"/>
        <c:baseTimeUnit val="years"/>
      </c:dateAx>
      <c:valAx>
        <c:axId val="9076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7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F3-465A-A56E-EA7914741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94624"/>
        <c:axId val="9080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F3-465A-A56E-EA7914741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4624"/>
        <c:axId val="90800896"/>
      </c:lineChart>
      <c:dateAx>
        <c:axId val="9079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00896"/>
        <c:crosses val="autoZero"/>
        <c:auto val="1"/>
        <c:lblOffset val="100"/>
        <c:baseTimeUnit val="years"/>
      </c:dateAx>
      <c:valAx>
        <c:axId val="9080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79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83.63</c:v>
                </c:pt>
                <c:pt idx="1">
                  <c:v>38.659999999999997</c:v>
                </c:pt>
                <c:pt idx="2">
                  <c:v>104.93</c:v>
                </c:pt>
                <c:pt idx="3">
                  <c:v>66.67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1B-4920-BBF1-99C64A487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99968"/>
        <c:axId val="9090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1051.43</c:v>
                </c:pt>
                <c:pt idx="4">
                  <c:v>982.29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1B-4920-BBF1-99C64A487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9968"/>
        <c:axId val="90901888"/>
      </c:lineChart>
      <c:dateAx>
        <c:axId val="9089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901888"/>
        <c:crosses val="autoZero"/>
        <c:auto val="1"/>
        <c:lblOffset val="100"/>
        <c:baseTimeUnit val="years"/>
      </c:dateAx>
      <c:valAx>
        <c:axId val="9090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9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76.06</c:v>
                </c:pt>
                <c:pt idx="1">
                  <c:v>81.48</c:v>
                </c:pt>
                <c:pt idx="2">
                  <c:v>77.69</c:v>
                </c:pt>
                <c:pt idx="3">
                  <c:v>76.680000000000007</c:v>
                </c:pt>
                <c:pt idx="4">
                  <c:v>69.56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A7-439C-8CDC-EFE1EFE70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40928"/>
        <c:axId val="9094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40.06</c:v>
                </c:pt>
                <c:pt idx="4">
                  <c:v>41.25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A7-439C-8CDC-EFE1EFE70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0928"/>
        <c:axId val="90942848"/>
      </c:lineChart>
      <c:dateAx>
        <c:axId val="9094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942848"/>
        <c:crosses val="autoZero"/>
        <c:auto val="1"/>
        <c:lblOffset val="100"/>
        <c:baseTimeUnit val="years"/>
      </c:dateAx>
      <c:valAx>
        <c:axId val="9094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94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214.88</c:v>
                </c:pt>
                <c:pt idx="1">
                  <c:v>221.97</c:v>
                </c:pt>
                <c:pt idx="2">
                  <c:v>217.93</c:v>
                </c:pt>
                <c:pt idx="3">
                  <c:v>221.05</c:v>
                </c:pt>
                <c:pt idx="4">
                  <c:v>260.95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4B-4099-8AA8-7B116D2EF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38528"/>
        <c:axId val="9084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355.22</c:v>
                </c:pt>
                <c:pt idx="4">
                  <c:v>334.48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4B-4099-8AA8-7B116D2EF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8528"/>
        <c:axId val="90840448"/>
      </c:lineChart>
      <c:dateAx>
        <c:axId val="9083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40448"/>
        <c:crosses val="autoZero"/>
        <c:auto val="1"/>
        <c:lblOffset val="100"/>
        <c:baseTimeUnit val="years"/>
      </c:dateAx>
      <c:valAx>
        <c:axId val="9084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3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山ノ内町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12826</v>
      </c>
      <c r="AM8" s="66"/>
      <c r="AN8" s="66"/>
      <c r="AO8" s="66"/>
      <c r="AP8" s="66"/>
      <c r="AQ8" s="66"/>
      <c r="AR8" s="66"/>
      <c r="AS8" s="66"/>
      <c r="AT8" s="65">
        <f>データ!T6</f>
        <v>265.89999999999998</v>
      </c>
      <c r="AU8" s="65"/>
      <c r="AV8" s="65"/>
      <c r="AW8" s="65"/>
      <c r="AX8" s="65"/>
      <c r="AY8" s="65"/>
      <c r="AZ8" s="65"/>
      <c r="BA8" s="65"/>
      <c r="BB8" s="65">
        <f>データ!U6</f>
        <v>48.24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23.31</v>
      </c>
      <c r="Q10" s="65"/>
      <c r="R10" s="65"/>
      <c r="S10" s="65"/>
      <c r="T10" s="65"/>
      <c r="U10" s="65"/>
      <c r="V10" s="65"/>
      <c r="W10" s="65">
        <f>データ!Q6</f>
        <v>98.74</v>
      </c>
      <c r="X10" s="65"/>
      <c r="Y10" s="65"/>
      <c r="Z10" s="65"/>
      <c r="AA10" s="65"/>
      <c r="AB10" s="65"/>
      <c r="AC10" s="65"/>
      <c r="AD10" s="66">
        <f>データ!R6</f>
        <v>3274</v>
      </c>
      <c r="AE10" s="66"/>
      <c r="AF10" s="66"/>
      <c r="AG10" s="66"/>
      <c r="AH10" s="66"/>
      <c r="AI10" s="66"/>
      <c r="AJ10" s="66"/>
      <c r="AK10" s="2"/>
      <c r="AL10" s="66">
        <f>データ!V6</f>
        <v>2954</v>
      </c>
      <c r="AM10" s="66"/>
      <c r="AN10" s="66"/>
      <c r="AO10" s="66"/>
      <c r="AP10" s="66"/>
      <c r="AQ10" s="66"/>
      <c r="AR10" s="66"/>
      <c r="AS10" s="66"/>
      <c r="AT10" s="65">
        <f>データ!W6</f>
        <v>1.75</v>
      </c>
      <c r="AU10" s="65"/>
      <c r="AV10" s="65"/>
      <c r="AW10" s="65"/>
      <c r="AX10" s="65"/>
      <c r="AY10" s="65"/>
      <c r="AZ10" s="65"/>
      <c r="BA10" s="65"/>
      <c r="BB10" s="65">
        <f>データ!X6</f>
        <v>1688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i61nV407Hu+uATyFaGg9z14vIsoR0/ZsbRe3ppvYiM/omuTV9UNOHQKfiuTYgBqlLMD0Gn6wX7dbPd+tip3x4g==" saltValue="aD3bCdf/5KmYE/1U5AmNE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topLeftCell="BB1" workbookViewId="0">
      <selection activeCell="BI8" sqref="BI8"/>
    </sheetView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205613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長野県　山ノ内町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23.31</v>
      </c>
      <c r="Q6" s="33">
        <f t="shared" si="3"/>
        <v>98.74</v>
      </c>
      <c r="R6" s="33">
        <f t="shared" si="3"/>
        <v>3274</v>
      </c>
      <c r="S6" s="33">
        <f t="shared" si="3"/>
        <v>12826</v>
      </c>
      <c r="T6" s="33">
        <f t="shared" si="3"/>
        <v>265.89999999999998</v>
      </c>
      <c r="U6" s="33">
        <f t="shared" si="3"/>
        <v>48.24</v>
      </c>
      <c r="V6" s="33">
        <f t="shared" si="3"/>
        <v>2954</v>
      </c>
      <c r="W6" s="33">
        <f t="shared" si="3"/>
        <v>1.75</v>
      </c>
      <c r="X6" s="33">
        <f t="shared" si="3"/>
        <v>1688</v>
      </c>
      <c r="Y6" s="34">
        <f>IF(Y7="",NA(),Y7)</f>
        <v>99.1</v>
      </c>
      <c r="Z6" s="34">
        <f t="shared" ref="Z6:AH6" si="4">IF(Z7="",NA(),Z7)</f>
        <v>99.6</v>
      </c>
      <c r="AA6" s="34">
        <f t="shared" si="4"/>
        <v>98.41</v>
      </c>
      <c r="AB6" s="34">
        <f t="shared" si="4"/>
        <v>98.93</v>
      </c>
      <c r="AC6" s="34">
        <f t="shared" si="4"/>
        <v>99.15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83.63</v>
      </c>
      <c r="BG6" s="34">
        <f t="shared" ref="BG6:BO6" si="7">IF(BG7="",NA(),BG7)</f>
        <v>38.659999999999997</v>
      </c>
      <c r="BH6" s="34">
        <f t="shared" si="7"/>
        <v>104.93</v>
      </c>
      <c r="BI6" s="34">
        <f t="shared" si="7"/>
        <v>66.67</v>
      </c>
      <c r="BJ6" s="33">
        <f t="shared" si="7"/>
        <v>0</v>
      </c>
      <c r="BK6" s="34">
        <f t="shared" si="7"/>
        <v>1117.1099999999999</v>
      </c>
      <c r="BL6" s="34">
        <f t="shared" si="7"/>
        <v>1161.05</v>
      </c>
      <c r="BM6" s="34">
        <f t="shared" si="7"/>
        <v>979.89</v>
      </c>
      <c r="BN6" s="34">
        <f t="shared" si="7"/>
        <v>1051.43</v>
      </c>
      <c r="BO6" s="34">
        <f t="shared" si="7"/>
        <v>982.29</v>
      </c>
      <c r="BP6" s="33" t="str">
        <f>IF(BP7="","",IF(BP7="-","【-】","【"&amp;SUBSTITUTE(TEXT(BP7,"#,##0.00"),"-","△")&amp;"】"))</f>
        <v>【814.89】</v>
      </c>
      <c r="BQ6" s="34">
        <f>IF(BQ7="",NA(),BQ7)</f>
        <v>76.06</v>
      </c>
      <c r="BR6" s="34">
        <f t="shared" ref="BR6:BZ6" si="8">IF(BR7="",NA(),BR7)</f>
        <v>81.48</v>
      </c>
      <c r="BS6" s="34">
        <f t="shared" si="8"/>
        <v>77.69</v>
      </c>
      <c r="BT6" s="34">
        <f t="shared" si="8"/>
        <v>76.680000000000007</v>
      </c>
      <c r="BU6" s="34">
        <f t="shared" si="8"/>
        <v>69.56</v>
      </c>
      <c r="BV6" s="34">
        <f t="shared" si="8"/>
        <v>41.04</v>
      </c>
      <c r="BW6" s="34">
        <f t="shared" si="8"/>
        <v>41.08</v>
      </c>
      <c r="BX6" s="34">
        <f t="shared" si="8"/>
        <v>41.34</v>
      </c>
      <c r="BY6" s="34">
        <f t="shared" si="8"/>
        <v>40.06</v>
      </c>
      <c r="BZ6" s="34">
        <f t="shared" si="8"/>
        <v>41.25</v>
      </c>
      <c r="CA6" s="33" t="str">
        <f>IF(CA7="","",IF(CA7="-","【-】","【"&amp;SUBSTITUTE(TEXT(CA7,"#,##0.00"),"-","△")&amp;"】"))</f>
        <v>【60.64】</v>
      </c>
      <c r="CB6" s="34">
        <f>IF(CB7="",NA(),CB7)</f>
        <v>214.88</v>
      </c>
      <c r="CC6" s="34">
        <f t="shared" ref="CC6:CK6" si="9">IF(CC7="",NA(),CC7)</f>
        <v>221.97</v>
      </c>
      <c r="CD6" s="34">
        <f t="shared" si="9"/>
        <v>217.93</v>
      </c>
      <c r="CE6" s="34">
        <f t="shared" si="9"/>
        <v>221.05</v>
      </c>
      <c r="CF6" s="34">
        <f t="shared" si="9"/>
        <v>260.95</v>
      </c>
      <c r="CG6" s="34">
        <f t="shared" si="9"/>
        <v>357.08</v>
      </c>
      <c r="CH6" s="34">
        <f t="shared" si="9"/>
        <v>378.08</v>
      </c>
      <c r="CI6" s="34">
        <f t="shared" si="9"/>
        <v>357.49</v>
      </c>
      <c r="CJ6" s="34">
        <f t="shared" si="9"/>
        <v>355.22</v>
      </c>
      <c r="CK6" s="34">
        <f t="shared" si="9"/>
        <v>334.48</v>
      </c>
      <c r="CL6" s="33" t="str">
        <f>IF(CL7="","",IF(CL7="-","【-】","【"&amp;SUBSTITUTE(TEXT(CL7,"#,##0.00"),"-","△")&amp;"】"))</f>
        <v>【255.52】</v>
      </c>
      <c r="CM6" s="34">
        <f>IF(CM7="",NA(),CM7)</f>
        <v>44.09</v>
      </c>
      <c r="CN6" s="34">
        <f t="shared" ref="CN6:CV6" si="10">IF(CN7="",NA(),CN7)</f>
        <v>45</v>
      </c>
      <c r="CO6" s="34">
        <f t="shared" si="10"/>
        <v>46.45</v>
      </c>
      <c r="CP6" s="34">
        <f t="shared" si="10"/>
        <v>46.73</v>
      </c>
      <c r="CQ6" s="34">
        <f t="shared" si="10"/>
        <v>48</v>
      </c>
      <c r="CR6" s="34">
        <f t="shared" si="10"/>
        <v>45.95</v>
      </c>
      <c r="CS6" s="34">
        <f t="shared" si="10"/>
        <v>44.69</v>
      </c>
      <c r="CT6" s="34">
        <f t="shared" si="10"/>
        <v>44.69</v>
      </c>
      <c r="CU6" s="34">
        <f t="shared" si="10"/>
        <v>42.84</v>
      </c>
      <c r="CV6" s="34">
        <f t="shared" si="10"/>
        <v>40.93</v>
      </c>
      <c r="CW6" s="33" t="str">
        <f>IF(CW7="","",IF(CW7="-","【-】","【"&amp;SUBSTITUTE(TEXT(CW7,"#,##0.00"),"-","△")&amp;"】"))</f>
        <v>【52.49】</v>
      </c>
      <c r="CX6" s="34">
        <f>IF(CX7="",NA(),CX7)</f>
        <v>70.5</v>
      </c>
      <c r="CY6" s="34">
        <f t="shared" ref="CY6:DG6" si="11">IF(CY7="",NA(),CY7)</f>
        <v>75.53</v>
      </c>
      <c r="CZ6" s="34">
        <f t="shared" si="11"/>
        <v>77.98</v>
      </c>
      <c r="DA6" s="34">
        <f t="shared" si="11"/>
        <v>79.099999999999994</v>
      </c>
      <c r="DB6" s="34">
        <f t="shared" si="11"/>
        <v>80.569999999999993</v>
      </c>
      <c r="DC6" s="34">
        <f t="shared" si="11"/>
        <v>71.97</v>
      </c>
      <c r="DD6" s="34">
        <f t="shared" si="11"/>
        <v>70.59</v>
      </c>
      <c r="DE6" s="34">
        <f t="shared" si="11"/>
        <v>69.67</v>
      </c>
      <c r="DF6" s="34">
        <f t="shared" si="11"/>
        <v>66.3</v>
      </c>
      <c r="DG6" s="34">
        <f t="shared" si="11"/>
        <v>62.73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0.02</v>
      </c>
      <c r="EM6" s="34">
        <f t="shared" si="14"/>
        <v>0.03</v>
      </c>
      <c r="EN6" s="33">
        <f t="shared" si="14"/>
        <v>0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205613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23.31</v>
      </c>
      <c r="Q7" s="37">
        <v>98.74</v>
      </c>
      <c r="R7" s="37">
        <v>3274</v>
      </c>
      <c r="S7" s="37">
        <v>12826</v>
      </c>
      <c r="T7" s="37">
        <v>265.89999999999998</v>
      </c>
      <c r="U7" s="37">
        <v>48.24</v>
      </c>
      <c r="V7" s="37">
        <v>2954</v>
      </c>
      <c r="W7" s="37">
        <v>1.75</v>
      </c>
      <c r="X7" s="37">
        <v>1688</v>
      </c>
      <c r="Y7" s="37">
        <v>99.1</v>
      </c>
      <c r="Z7" s="37">
        <v>99.6</v>
      </c>
      <c r="AA7" s="37">
        <v>98.41</v>
      </c>
      <c r="AB7" s="37">
        <v>98.93</v>
      </c>
      <c r="AC7" s="37">
        <v>99.15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83.63</v>
      </c>
      <c r="BG7" s="37">
        <v>38.659999999999997</v>
      </c>
      <c r="BH7" s="37">
        <v>104.93</v>
      </c>
      <c r="BI7" s="37">
        <v>66.67</v>
      </c>
      <c r="BJ7" s="37">
        <v>0</v>
      </c>
      <c r="BK7" s="37">
        <v>1117.1099999999999</v>
      </c>
      <c r="BL7" s="37">
        <v>1161.05</v>
      </c>
      <c r="BM7" s="37">
        <v>979.89</v>
      </c>
      <c r="BN7" s="37">
        <v>1051.43</v>
      </c>
      <c r="BO7" s="37">
        <v>982.29</v>
      </c>
      <c r="BP7" s="37">
        <v>814.89</v>
      </c>
      <c r="BQ7" s="37">
        <v>76.06</v>
      </c>
      <c r="BR7" s="37">
        <v>81.48</v>
      </c>
      <c r="BS7" s="37">
        <v>77.69</v>
      </c>
      <c r="BT7" s="37">
        <v>76.680000000000007</v>
      </c>
      <c r="BU7" s="37">
        <v>69.56</v>
      </c>
      <c r="BV7" s="37">
        <v>41.04</v>
      </c>
      <c r="BW7" s="37">
        <v>41.08</v>
      </c>
      <c r="BX7" s="37">
        <v>41.34</v>
      </c>
      <c r="BY7" s="37">
        <v>40.06</v>
      </c>
      <c r="BZ7" s="37">
        <v>41.25</v>
      </c>
      <c r="CA7" s="37">
        <v>60.64</v>
      </c>
      <c r="CB7" s="37">
        <v>214.88</v>
      </c>
      <c r="CC7" s="37">
        <v>221.97</v>
      </c>
      <c r="CD7" s="37">
        <v>217.93</v>
      </c>
      <c r="CE7" s="37">
        <v>221.05</v>
      </c>
      <c r="CF7" s="37">
        <v>260.95</v>
      </c>
      <c r="CG7" s="37">
        <v>357.08</v>
      </c>
      <c r="CH7" s="37">
        <v>378.08</v>
      </c>
      <c r="CI7" s="37">
        <v>357.49</v>
      </c>
      <c r="CJ7" s="37">
        <v>355.22</v>
      </c>
      <c r="CK7" s="37">
        <v>334.48</v>
      </c>
      <c r="CL7" s="37">
        <v>255.52</v>
      </c>
      <c r="CM7" s="37">
        <v>44.09</v>
      </c>
      <c r="CN7" s="37">
        <v>45</v>
      </c>
      <c r="CO7" s="37">
        <v>46.45</v>
      </c>
      <c r="CP7" s="37">
        <v>46.73</v>
      </c>
      <c r="CQ7" s="37">
        <v>48</v>
      </c>
      <c r="CR7" s="37">
        <v>45.95</v>
      </c>
      <c r="CS7" s="37">
        <v>44.69</v>
      </c>
      <c r="CT7" s="37">
        <v>44.69</v>
      </c>
      <c r="CU7" s="37">
        <v>42.84</v>
      </c>
      <c r="CV7" s="37">
        <v>40.93</v>
      </c>
      <c r="CW7" s="37">
        <v>52.49</v>
      </c>
      <c r="CX7" s="37">
        <v>70.5</v>
      </c>
      <c r="CY7" s="37">
        <v>75.53</v>
      </c>
      <c r="CZ7" s="37">
        <v>77.98</v>
      </c>
      <c r="DA7" s="37">
        <v>79.099999999999994</v>
      </c>
      <c r="DB7" s="37">
        <v>80.569999999999993</v>
      </c>
      <c r="DC7" s="37">
        <v>71.97</v>
      </c>
      <c r="DD7" s="37">
        <v>70.59</v>
      </c>
      <c r="DE7" s="37">
        <v>69.67</v>
      </c>
      <c r="DF7" s="37">
        <v>66.3</v>
      </c>
      <c r="DG7" s="37">
        <v>62.73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0.04</v>
      </c>
      <c r="EK7" s="37">
        <v>7.0000000000000007E-2</v>
      </c>
      <c r="EL7" s="37">
        <v>0.02</v>
      </c>
      <c r="EM7" s="37">
        <v>0.03</v>
      </c>
      <c r="EN7" s="37">
        <v>0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dcterms:created xsi:type="dcterms:W3CDTF">2018-12-03T09:24:59Z</dcterms:created>
  <dcterms:modified xsi:type="dcterms:W3CDTF">2019-02-20T13:54:35Z</dcterms:modified>
  <cp:category/>
</cp:coreProperties>
</file>