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8BhHCYaMgNwBEp8bLVHuYaoYFqzCN16lk7IDD4RaYmexylpI6AzbGFTpFF3gMJDBS2NKo4GR0q/ft+A+WNsiQ==" workbookSaltValue="9LoQ31ROnczBHNXMDS+blQ==" workbookSpinCount="100000" lockStructure="1"/>
  <bookViews>
    <workbookView xWindow="0" yWindow="15" windowWidth="15360" windowHeight="7620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<sst xmlns="http://schemas.openxmlformats.org/spreadsheetml/2006/main" count="240" uniqueCount="127">
  <si>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</si>
  <si>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</si>
  <si>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</si>
  <si>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</si>
  <si>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</si>
  <si>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</si>
  <si>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</si>
  <si>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</si>
  <si>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</si>
  <si>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</si>
  <si>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</si>
  <si>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</si>
  <si>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</si>
  <si>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</si>
  <si>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</si>
  <si>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</si>
  <si>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</si>
  <si>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</si>
  <si>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</si>
  <si>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</si>
  <si>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</si>
  <si>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</si>
  <si>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</si>
  <si>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</si>
  <si>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</si>
  <si>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</si>
  <si>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</si>
  <si>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</si>
  <si>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</si>
  <si>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</si>
  <si>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</si>
  <si>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</si>
  <si>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</si>
  <si>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</si>
  <si>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</si>
  <si>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</si>
  <si>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</si>
  <si>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</si>
  <si>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</si>
  <si>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</si>
  <si>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</si>
  <si>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</si>
  <si>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</si>
  <si>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</si>
  <si>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</si>
  <si>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</si>
  <si>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</si>
  <si>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</si>
  <si>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</si>
  <si>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</si>
  <si>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</si>
  <si>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</si>
  <si>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</si>
  <si>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</si>
  <si>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</si>
  <si>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</si>
  <si>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</si>
  <si>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</si>
  <si>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</si>
  <si>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</si>
  <si>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</si>
  <si>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</si>
  <si>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</si>
  <si>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</si>
  <si>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</si>
  <si>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</si>
  <si>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</si>
  <si>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</si>
  <si>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</si>
  <si>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</si>
  <si>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</si>
  <si>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</si>
  <si>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</si>
  <si>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</si>
  <si>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</si>
  <si>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</si>
  <si>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</si>
  <si>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</si>
  <si>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</si>
  <si>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</si>
  <si>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</si>
  <si>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</si>
  <si>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</si>
  <si>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</si>
  <si>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</si>
  <si>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</si>
  <si>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</si>
  <si>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</si>
  <si>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</si>
  <si>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</si>
  <si>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</si>
  <si>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</si>
  <si>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</si>
  <si>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</si>
  <si>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</si>
  <si>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</si>
  <si>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</si>
  <si>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</si>
  <si>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</si>
  <si>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</si>
  <si>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</si>
  <si>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</si>
  <si>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</si>
  <si>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</si>
  <si>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</si>
  <si>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</si>
  <si>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</si>
  <si>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</si>
  <si>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</si>
  <si>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</si>
  <si>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</si>
  <si>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池田町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</si>
  <si>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</si>
  <si>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</si>
  <si>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</si>
  <si>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</si>
  <si>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</si>
  <si>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</si>
  <si>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</si>
  <si>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</si>
  <si>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</si>
  <si>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</si>
  <si>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</si>
  <si>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</si>
  <si>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平成4年度から建設が始まり、平成14年度に管渠の整備は完了している。
もっとも古い管渠で23年が経過し、法定耐用年数の半分程度となっている。</t>
    <phoneticPr fontId="4"/>
  </si>
  <si>
    <t xml:space="preserve">３年毎に料金の見直しを行ってきたことや接続率の増加から、経費の回収率は類似団体を上回っている。
また、汚水処理原価はほぼ横ばいであるが、農業集落排水事業の統合や包括的民間委託を実施し、費用の効率化を行っている。
施設利用率は類似団体の平均より低く、人口が減少しているため、増加は見込めない。
料金収入についても同様で、水洗化率の増加に伴って増加していたが、近年は徐々に減少傾向にある。平成28年度に特定環境保全公共下水道事業を統合したため、企業債残高は増えている。企業債残高は平準化よりあまり減少していない。
</t>
    <rPh sb="99" eb="100">
      <t>オコナ</t>
    </rPh>
    <rPh sb="124" eb="126">
      <t>ジンコウ</t>
    </rPh>
    <rPh sb="127" eb="129">
      <t>ゲンショウ</t>
    </rPh>
    <rPh sb="136" eb="138">
      <t>ゾウカ</t>
    </rPh>
    <rPh sb="139" eb="141">
      <t>ミコ</t>
    </rPh>
    <rPh sb="155" eb="157">
      <t>ドウヨウ</t>
    </rPh>
    <rPh sb="178" eb="180">
      <t>キンネン</t>
    </rPh>
    <rPh sb="181" eb="183">
      <t>ジョジョ</t>
    </rPh>
    <rPh sb="184" eb="186">
      <t>ゲンショウ</t>
    </rPh>
    <rPh sb="186" eb="188">
      <t>ケイコウ</t>
    </rPh>
    <rPh sb="220" eb="222">
      <t>キギョウ</t>
    </rPh>
    <rPh sb="222" eb="223">
      <t>サイ</t>
    </rPh>
    <rPh sb="223" eb="225">
      <t>ザンダカ</t>
    </rPh>
    <rPh sb="226" eb="227">
      <t>フ</t>
    </rPh>
    <rPh sb="232" eb="234">
      <t>キギョウ</t>
    </rPh>
    <rPh sb="234" eb="235">
      <t>サイ</t>
    </rPh>
    <rPh sb="235" eb="237">
      <t>ザンダカ</t>
    </rPh>
    <rPh sb="246" eb="248">
      <t>ゲンショウ</t>
    </rPh>
    <phoneticPr fontId="4"/>
  </si>
  <si>
    <t>人口減少や節水型器具の増加により、有収水量は伸び悩んでいる。また、水洗化率は90％超えたが、伸び悩んでいるため、今後も個別に普及活動を行い、水洗化率の向上を図る。
処理施設の一本化や包括的民間委託の導入により、維持管理経費の削減を図ってきたが、今後更新時期を迎えるにあたって、ストックマネジメント計画等を策定し、施設の長寿命化と適切な更新を行っていく必要がある。
平成32年度より公営企業会計を適用していくため、適用後の経営状況により今後の方針を決定したい。</t>
    <rPh sb="41" eb="42">
      <t>コ</t>
    </rPh>
    <rPh sb="46" eb="47">
      <t>ノ</t>
    </rPh>
    <rPh sb="48" eb="49">
      <t>ナヤ</t>
    </rPh>
    <rPh sb="78" eb="79">
      <t>ハカ</t>
    </rPh>
    <rPh sb="122" eb="124">
      <t>コンゴ</t>
    </rPh>
    <rPh sb="150" eb="151">
      <t>トウ</t>
    </rPh>
    <rPh sb="175" eb="177">
      <t>ヒツヨウ</t>
    </rPh>
    <rPh sb="182" eb="184">
      <t>ヘイセイ</t>
    </rPh>
    <rPh sb="186" eb="188">
      <t>ネンド</t>
    </rPh>
    <rPh sb="190" eb="192">
      <t>コウエイ</t>
    </rPh>
    <rPh sb="192" eb="194">
      <t>キギョウ</t>
    </rPh>
    <rPh sb="194" eb="196">
      <t>カイケイ</t>
    </rPh>
    <rPh sb="197" eb="199">
      <t>テキヨウ</t>
    </rPh>
    <rPh sb="206" eb="208">
      <t>テキヨウ</t>
    </rPh>
    <rPh sb="208" eb="209">
      <t>ゴ</t>
    </rPh>
    <rPh sb="210" eb="212">
      <t>ケイエイ</t>
    </rPh>
    <rPh sb="212" eb="214">
      <t>ジョウキョウ</t>
    </rPh>
    <rPh sb="217" eb="219">
      <t>コンゴ</t>
    </rPh>
    <rPh sb="220" eb="222">
      <t>ホウシン</t>
    </rPh>
    <rPh sb="223" eb="225">
      <t>ケッテイ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</si>
</sst>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F4-4302-AF31-F5A10558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89920"/>
        <c:axId val="8776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0.16</c:v>
                </c:pt>
                <c:pt idx="2">
                  <c:v>0.11</c:v>
                </c:pt>
                <c:pt idx="3">
                  <c:v>0.1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F4-4302-AF31-F5A10558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9920"/>
        <c:axId val="87762432"/>
      </c:lineChart>
      <c:dateAx>
        <c:axId val="8748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62432"/>
        <c:crosses val="autoZero"/>
        <c:auto val="1"/>
        <c:lblOffset val="100"/>
        <c:baseTimeUnit val="years"/>
      </c:dateAx>
      <c:valAx>
        <c:axId val="8776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8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28.44</c:v>
                </c:pt>
                <c:pt idx="1">
                  <c:v>28.44</c:v>
                </c:pt>
                <c:pt idx="2">
                  <c:v>35.79</c:v>
                </c:pt>
                <c:pt idx="3">
                  <c:v>42.9</c:v>
                </c:pt>
                <c:pt idx="4">
                  <c:v>44.36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43-4867-81D9-5B6FE92EE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65344"/>
        <c:axId val="9107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39.92</c:v>
                </c:pt>
                <c:pt idx="1">
                  <c:v>41.63</c:v>
                </c:pt>
                <c:pt idx="2">
                  <c:v>54.67</c:v>
                </c:pt>
                <c:pt idx="3">
                  <c:v>49.25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43-4867-81D9-5B6FE92EE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65344"/>
        <c:axId val="91079808"/>
      </c:lineChart>
      <c:dateAx>
        <c:axId val="9106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79808"/>
        <c:crosses val="autoZero"/>
        <c:auto val="1"/>
        <c:lblOffset val="100"/>
        <c:baseTimeUnit val="years"/>
      </c:dateAx>
      <c:valAx>
        <c:axId val="9107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6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88.78</c:v>
                </c:pt>
                <c:pt idx="1">
                  <c:v>89.66</c:v>
                </c:pt>
                <c:pt idx="2">
                  <c:v>89.61</c:v>
                </c:pt>
                <c:pt idx="3">
                  <c:v>90.31</c:v>
                </c:pt>
                <c:pt idx="4">
                  <c:v>91.48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8D-4678-8BB6-D1821902B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35360"/>
        <c:axId val="9113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65.86</c:v>
                </c:pt>
                <c:pt idx="1">
                  <c:v>66.33</c:v>
                </c:pt>
                <c:pt idx="2">
                  <c:v>83.8</c:v>
                </c:pt>
                <c:pt idx="3">
                  <c:v>84.12</c:v>
                </c:pt>
                <c:pt idx="4">
                  <c:v>84.17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8D-4678-8BB6-D1821902B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5360"/>
        <c:axId val="91137536"/>
      </c:lineChart>
      <c:dateAx>
        <c:axId val="9113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37536"/>
        <c:crosses val="autoZero"/>
        <c:auto val="1"/>
        <c:lblOffset val="100"/>
        <c:baseTimeUnit val="years"/>
      </c:dateAx>
      <c:valAx>
        <c:axId val="9113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3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60.84</c:v>
                </c:pt>
                <c:pt idx="1">
                  <c:v>60.33</c:v>
                </c:pt>
                <c:pt idx="2">
                  <c:v>53.93</c:v>
                </c:pt>
                <c:pt idx="3">
                  <c:v>50.79</c:v>
                </c:pt>
                <c:pt idx="4">
                  <c:v>50.23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3-45B2-A27A-5C7D6F849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05952"/>
        <c:axId val="8780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53-45B2-A27A-5C7D6F849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05952"/>
        <c:axId val="87807872"/>
      </c:lineChart>
      <c:dateAx>
        <c:axId val="8780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07872"/>
        <c:crosses val="autoZero"/>
        <c:auto val="1"/>
        <c:lblOffset val="100"/>
        <c:baseTimeUnit val="years"/>
      </c:dateAx>
      <c:valAx>
        <c:axId val="8780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0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8E-47AA-8538-E4D590B1F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11392"/>
        <c:axId val="9041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8E-47AA-8538-E4D590B1F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11392"/>
        <c:axId val="90413312"/>
      </c:lineChart>
      <c:dateAx>
        <c:axId val="9041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13312"/>
        <c:crosses val="autoZero"/>
        <c:auto val="1"/>
        <c:lblOffset val="100"/>
        <c:baseTimeUnit val="years"/>
      </c:dateAx>
      <c:valAx>
        <c:axId val="9041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1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FF-4C21-867D-16560837F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26464"/>
        <c:axId val="9052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FF-4C21-867D-16560837F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26464"/>
        <c:axId val="90528384"/>
      </c:lineChart>
      <c:dateAx>
        <c:axId val="9052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28384"/>
        <c:crosses val="autoZero"/>
        <c:auto val="1"/>
        <c:lblOffset val="100"/>
        <c:baseTimeUnit val="years"/>
      </c:dateAx>
      <c:valAx>
        <c:axId val="9052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2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7-4CAF-8C7D-23088CB95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60000"/>
        <c:axId val="9056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57-4CAF-8C7D-23088CB95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60000"/>
        <c:axId val="90561920"/>
      </c:lineChart>
      <c:dateAx>
        <c:axId val="9056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61920"/>
        <c:crosses val="autoZero"/>
        <c:auto val="1"/>
        <c:lblOffset val="100"/>
        <c:baseTimeUnit val="years"/>
      </c:dateAx>
      <c:valAx>
        <c:axId val="9056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6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5F-4519-B537-4B892FE76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99424"/>
        <c:axId val="9060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5F-4519-B537-4B892FE76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9424"/>
        <c:axId val="90601344"/>
      </c:lineChart>
      <c:dateAx>
        <c:axId val="9059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01344"/>
        <c:crosses val="autoZero"/>
        <c:auto val="1"/>
        <c:lblOffset val="100"/>
        <c:baseTimeUnit val="years"/>
      </c:dateAx>
      <c:valAx>
        <c:axId val="9060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9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1422.88</c:v>
                </c:pt>
                <c:pt idx="1">
                  <c:v>1363.06</c:v>
                </c:pt>
                <c:pt idx="2">
                  <c:v>1423.89</c:v>
                </c:pt>
                <c:pt idx="3">
                  <c:v>2686.68</c:v>
                </c:pt>
                <c:pt idx="4">
                  <c:v>2472.9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7E-41E1-BC0E-0F5F1B668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53056"/>
        <c:axId val="9065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1506.51</c:v>
                </c:pt>
                <c:pt idx="1">
                  <c:v>1315.67</c:v>
                </c:pt>
                <c:pt idx="2">
                  <c:v>1118.56</c:v>
                </c:pt>
                <c:pt idx="3">
                  <c:v>1047.6500000000001</c:v>
                </c:pt>
                <c:pt idx="4">
                  <c:v>1124.26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7E-41E1-BC0E-0F5F1B668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53056"/>
        <c:axId val="90654976"/>
      </c:lineChart>
      <c:dateAx>
        <c:axId val="9065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54976"/>
        <c:crosses val="autoZero"/>
        <c:auto val="1"/>
        <c:lblOffset val="100"/>
        <c:baseTimeUnit val="years"/>
      </c:dateAx>
      <c:valAx>
        <c:axId val="9065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5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86.52</c:v>
                </c:pt>
                <c:pt idx="1">
                  <c:v>84.49</c:v>
                </c:pt>
                <c:pt idx="2">
                  <c:v>84.6</c:v>
                </c:pt>
                <c:pt idx="3">
                  <c:v>77.05</c:v>
                </c:pt>
                <c:pt idx="4">
                  <c:v>89.7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84-4015-8FF3-DD2EA8154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84032"/>
        <c:axId val="9069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57.33</c:v>
                </c:pt>
                <c:pt idx="1">
                  <c:v>60.78</c:v>
                </c:pt>
                <c:pt idx="2">
                  <c:v>72.33</c:v>
                </c:pt>
                <c:pt idx="3">
                  <c:v>74.040000000000006</c:v>
                </c:pt>
                <c:pt idx="4">
                  <c:v>80.58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84-4015-8FF3-DD2EA8154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4032"/>
        <c:axId val="90690304"/>
      </c:lineChart>
      <c:dateAx>
        <c:axId val="906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90304"/>
        <c:crosses val="autoZero"/>
        <c:auto val="1"/>
        <c:lblOffset val="100"/>
        <c:baseTimeUnit val="years"/>
      </c:dateAx>
      <c:valAx>
        <c:axId val="9069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264.16000000000003</c:v>
                </c:pt>
                <c:pt idx="1">
                  <c:v>275.99</c:v>
                </c:pt>
                <c:pt idx="2">
                  <c:v>280.66000000000003</c:v>
                </c:pt>
                <c:pt idx="3">
                  <c:v>307.66000000000003</c:v>
                </c:pt>
                <c:pt idx="4">
                  <c:v>263.99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6D-44AD-A2CD-8ED5B3A1D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32192"/>
        <c:axId val="9105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284.52999999999997</c:v>
                </c:pt>
                <c:pt idx="1">
                  <c:v>276.26</c:v>
                </c:pt>
                <c:pt idx="2">
                  <c:v>215.28</c:v>
                </c:pt>
                <c:pt idx="3">
                  <c:v>235.61</c:v>
                </c:pt>
                <c:pt idx="4">
                  <c:v>216.21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6D-44AD-A2CD-8ED5B3A1D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2192"/>
        <c:axId val="91050752"/>
      </c:lineChart>
      <c:dateAx>
        <c:axId val="9103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50752"/>
        <c:crosses val="autoZero"/>
        <c:auto val="1"/>
        <c:lblOffset val="100"/>
        <c:baseTimeUnit val="years"/>
      </c:dateAx>
      <c:valAx>
        <c:axId val="9105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3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長野県　池田町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10034</v>
      </c>
      <c r="AM8" s="49"/>
      <c r="AN8" s="49"/>
      <c r="AO8" s="49"/>
      <c r="AP8" s="49"/>
      <c r="AQ8" s="49"/>
      <c r="AR8" s="49"/>
      <c r="AS8" s="49"/>
      <c r="AT8" s="44">
        <f>データ!T6</f>
        <v>40.159999999999997</v>
      </c>
      <c r="AU8" s="44"/>
      <c r="AV8" s="44"/>
      <c r="AW8" s="44"/>
      <c r="AX8" s="44"/>
      <c r="AY8" s="44"/>
      <c r="AZ8" s="44"/>
      <c r="BA8" s="44"/>
      <c r="BB8" s="44">
        <f>データ!U6</f>
        <v>249.85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94.61</v>
      </c>
      <c r="Q10" s="44"/>
      <c r="R10" s="44"/>
      <c r="S10" s="44"/>
      <c r="T10" s="44"/>
      <c r="U10" s="44"/>
      <c r="V10" s="44"/>
      <c r="W10" s="44">
        <f>データ!Q6</f>
        <v>86.46</v>
      </c>
      <c r="X10" s="44"/>
      <c r="Y10" s="44"/>
      <c r="Z10" s="44"/>
      <c r="AA10" s="44"/>
      <c r="AB10" s="44"/>
      <c r="AC10" s="44"/>
      <c r="AD10" s="49">
        <f>データ!R6</f>
        <v>4450</v>
      </c>
      <c r="AE10" s="49"/>
      <c r="AF10" s="49"/>
      <c r="AG10" s="49"/>
      <c r="AH10" s="49"/>
      <c r="AI10" s="49"/>
      <c r="AJ10" s="49"/>
      <c r="AK10" s="2"/>
      <c r="AL10" s="49">
        <f>データ!V6</f>
        <v>9442</v>
      </c>
      <c r="AM10" s="49"/>
      <c r="AN10" s="49"/>
      <c r="AO10" s="49"/>
      <c r="AP10" s="49"/>
      <c r="AQ10" s="49"/>
      <c r="AR10" s="49"/>
      <c r="AS10" s="49"/>
      <c r="AT10" s="44">
        <f>データ!W6</f>
        <v>3.83</v>
      </c>
      <c r="AU10" s="44"/>
      <c r="AV10" s="44"/>
      <c r="AW10" s="44"/>
      <c r="AX10" s="44"/>
      <c r="AY10" s="44"/>
      <c r="AZ10" s="44"/>
      <c r="BA10" s="44"/>
      <c r="BB10" s="44">
        <f>データ!X6</f>
        <v>2465.27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126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57</v>
      </c>
      <c r="N86" s="25" t="s">
        <v>55</v>
      </c>
      <c r="O86" s="25" t="str">
        <f>データ!EO6</f>
        <v>【0.23】</v>
      </c>
    </row>
  </sheetData>
  <sheetProtection algorithmName="SHA-512" hashValue="utM+BeHeN29qpPoUJiiqfq3DVrvkEmyo1UjdEBvQKAgmzAUr4p2vWNIIHRkeWxfo5AntiGbgoP+7TCcFKfMObA==" saltValue="46t/BXk6Zf7DUX+FkpxdU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204811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長野県　池田町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94.61</v>
      </c>
      <c r="Q6" s="33">
        <f t="shared" si="3"/>
        <v>86.46</v>
      </c>
      <c r="R6" s="33">
        <f t="shared" si="3"/>
        <v>4450</v>
      </c>
      <c r="S6" s="33">
        <f t="shared" si="3"/>
        <v>10034</v>
      </c>
      <c r="T6" s="33">
        <f t="shared" si="3"/>
        <v>40.159999999999997</v>
      </c>
      <c r="U6" s="33">
        <f t="shared" si="3"/>
        <v>249.85</v>
      </c>
      <c r="V6" s="33">
        <f t="shared" si="3"/>
        <v>9442</v>
      </c>
      <c r="W6" s="33">
        <f t="shared" si="3"/>
        <v>3.83</v>
      </c>
      <c r="X6" s="33">
        <f t="shared" si="3"/>
        <v>2465.27</v>
      </c>
      <c r="Y6" s="34">
        <f>IF(Y7="",NA(),Y7)</f>
        <v>60.84</v>
      </c>
      <c r="Z6" s="34">
        <f t="shared" ref="Z6:AH6" si="4">IF(Z7="",NA(),Z7)</f>
        <v>60.33</v>
      </c>
      <c r="AA6" s="34">
        <f t="shared" si="4"/>
        <v>53.93</v>
      </c>
      <c r="AB6" s="34">
        <f t="shared" si="4"/>
        <v>50.79</v>
      </c>
      <c r="AC6" s="34">
        <f t="shared" si="4"/>
        <v>50.23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1422.88</v>
      </c>
      <c r="BG6" s="34">
        <f t="shared" ref="BG6:BO6" si="7">IF(BG7="",NA(),BG7)</f>
        <v>1363.06</v>
      </c>
      <c r="BH6" s="34">
        <f t="shared" si="7"/>
        <v>1423.89</v>
      </c>
      <c r="BI6" s="34">
        <f t="shared" si="7"/>
        <v>2686.68</v>
      </c>
      <c r="BJ6" s="34">
        <f t="shared" si="7"/>
        <v>2472.9</v>
      </c>
      <c r="BK6" s="34">
        <f t="shared" si="7"/>
        <v>1506.51</v>
      </c>
      <c r="BL6" s="34">
        <f t="shared" si="7"/>
        <v>1315.67</v>
      </c>
      <c r="BM6" s="34">
        <f t="shared" si="7"/>
        <v>1118.56</v>
      </c>
      <c r="BN6" s="34">
        <f t="shared" si="7"/>
        <v>1047.6500000000001</v>
      </c>
      <c r="BO6" s="34">
        <f t="shared" si="7"/>
        <v>1124.26</v>
      </c>
      <c r="BP6" s="33" t="str">
        <f>IF(BP7="","",IF(BP7="-","【-】","【"&amp;SUBSTITUTE(TEXT(BP7,"#,##0.00"),"-","△")&amp;"】"))</f>
        <v>【707.33】</v>
      </c>
      <c r="BQ6" s="34">
        <f>IF(BQ7="",NA(),BQ7)</f>
        <v>86.52</v>
      </c>
      <c r="BR6" s="34">
        <f t="shared" ref="BR6:BZ6" si="8">IF(BR7="",NA(),BR7)</f>
        <v>84.49</v>
      </c>
      <c r="BS6" s="34">
        <f t="shared" si="8"/>
        <v>84.6</v>
      </c>
      <c r="BT6" s="34">
        <f t="shared" si="8"/>
        <v>77.05</v>
      </c>
      <c r="BU6" s="34">
        <f t="shared" si="8"/>
        <v>89.7</v>
      </c>
      <c r="BV6" s="34">
        <f t="shared" si="8"/>
        <v>57.33</v>
      </c>
      <c r="BW6" s="34">
        <f t="shared" si="8"/>
        <v>60.78</v>
      </c>
      <c r="BX6" s="34">
        <f t="shared" si="8"/>
        <v>72.33</v>
      </c>
      <c r="BY6" s="34">
        <f t="shared" si="8"/>
        <v>74.040000000000006</v>
      </c>
      <c r="BZ6" s="34">
        <f t="shared" si="8"/>
        <v>80.58</v>
      </c>
      <c r="CA6" s="33" t="str">
        <f>IF(CA7="","",IF(CA7="-","【-】","【"&amp;SUBSTITUTE(TEXT(CA7,"#,##0.00"),"-","△")&amp;"】"))</f>
        <v>【101.26】</v>
      </c>
      <c r="CB6" s="34">
        <f>IF(CB7="",NA(),CB7)</f>
        <v>264.16000000000003</v>
      </c>
      <c r="CC6" s="34">
        <f t="shared" ref="CC6:CK6" si="9">IF(CC7="",NA(),CC7)</f>
        <v>275.99</v>
      </c>
      <c r="CD6" s="34">
        <f t="shared" si="9"/>
        <v>280.66000000000003</v>
      </c>
      <c r="CE6" s="34">
        <f t="shared" si="9"/>
        <v>307.66000000000003</v>
      </c>
      <c r="CF6" s="34">
        <f t="shared" si="9"/>
        <v>263.99</v>
      </c>
      <c r="CG6" s="34">
        <f t="shared" si="9"/>
        <v>284.52999999999997</v>
      </c>
      <c r="CH6" s="34">
        <f t="shared" si="9"/>
        <v>276.26</v>
      </c>
      <c r="CI6" s="34">
        <f t="shared" si="9"/>
        <v>215.28</v>
      </c>
      <c r="CJ6" s="34">
        <f t="shared" si="9"/>
        <v>235.61</v>
      </c>
      <c r="CK6" s="34">
        <f t="shared" si="9"/>
        <v>216.21</v>
      </c>
      <c r="CL6" s="33" t="str">
        <f>IF(CL7="","",IF(CL7="-","【-】","【"&amp;SUBSTITUTE(TEXT(CL7,"#,##0.00"),"-","△")&amp;"】"))</f>
        <v>【136.39】</v>
      </c>
      <c r="CM6" s="34">
        <f>IF(CM7="",NA(),CM7)</f>
        <v>28.44</v>
      </c>
      <c r="CN6" s="34">
        <f t="shared" ref="CN6:CV6" si="10">IF(CN7="",NA(),CN7)</f>
        <v>28.44</v>
      </c>
      <c r="CO6" s="34">
        <f t="shared" si="10"/>
        <v>35.79</v>
      </c>
      <c r="CP6" s="34">
        <f t="shared" si="10"/>
        <v>42.9</v>
      </c>
      <c r="CQ6" s="34">
        <f t="shared" si="10"/>
        <v>44.36</v>
      </c>
      <c r="CR6" s="34">
        <f t="shared" si="10"/>
        <v>39.92</v>
      </c>
      <c r="CS6" s="34">
        <f t="shared" si="10"/>
        <v>41.63</v>
      </c>
      <c r="CT6" s="34">
        <f t="shared" si="10"/>
        <v>54.67</v>
      </c>
      <c r="CU6" s="34">
        <f t="shared" si="10"/>
        <v>49.25</v>
      </c>
      <c r="CV6" s="34">
        <f t="shared" si="10"/>
        <v>50.24</v>
      </c>
      <c r="CW6" s="33" t="str">
        <f>IF(CW7="","",IF(CW7="-","【-】","【"&amp;SUBSTITUTE(TEXT(CW7,"#,##0.00"),"-","△")&amp;"】"))</f>
        <v>【60.13】</v>
      </c>
      <c r="CX6" s="34">
        <f>IF(CX7="",NA(),CX7)</f>
        <v>88.78</v>
      </c>
      <c r="CY6" s="34">
        <f t="shared" ref="CY6:DG6" si="11">IF(CY7="",NA(),CY7)</f>
        <v>89.66</v>
      </c>
      <c r="CZ6" s="34">
        <f t="shared" si="11"/>
        <v>89.61</v>
      </c>
      <c r="DA6" s="34">
        <f t="shared" si="11"/>
        <v>90.31</v>
      </c>
      <c r="DB6" s="34">
        <f t="shared" si="11"/>
        <v>91.48</v>
      </c>
      <c r="DC6" s="34">
        <f t="shared" si="11"/>
        <v>65.86</v>
      </c>
      <c r="DD6" s="34">
        <f t="shared" si="11"/>
        <v>66.33</v>
      </c>
      <c r="DE6" s="34">
        <f t="shared" si="11"/>
        <v>83.8</v>
      </c>
      <c r="DF6" s="34">
        <f t="shared" si="11"/>
        <v>84.12</v>
      </c>
      <c r="DG6" s="34">
        <f t="shared" si="11"/>
        <v>84.17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0.19</v>
      </c>
      <c r="EK6" s="34">
        <f t="shared" si="14"/>
        <v>0.16</v>
      </c>
      <c r="EL6" s="34">
        <f t="shared" si="14"/>
        <v>0.11</v>
      </c>
      <c r="EM6" s="34">
        <f t="shared" si="14"/>
        <v>0.1</v>
      </c>
      <c r="EN6" s="34">
        <f t="shared" si="14"/>
        <v>0.13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204811</v>
      </c>
      <c r="D7" s="36">
        <v>47</v>
      </c>
      <c r="E7" s="36">
        <v>17</v>
      </c>
      <c r="F7" s="36">
        <v>1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94.61</v>
      </c>
      <c r="Q7" s="37">
        <v>86.46</v>
      </c>
      <c r="R7" s="37">
        <v>4450</v>
      </c>
      <c r="S7" s="37">
        <v>10034</v>
      </c>
      <c r="T7" s="37">
        <v>40.159999999999997</v>
      </c>
      <c r="U7" s="37">
        <v>249.85</v>
      </c>
      <c r="V7" s="37">
        <v>9442</v>
      </c>
      <c r="W7" s="37">
        <v>3.83</v>
      </c>
      <c r="X7" s="37">
        <v>2465.27</v>
      </c>
      <c r="Y7" s="37">
        <v>60.84</v>
      </c>
      <c r="Z7" s="37">
        <v>60.33</v>
      </c>
      <c r="AA7" s="37">
        <v>53.93</v>
      </c>
      <c r="AB7" s="37">
        <v>50.79</v>
      </c>
      <c r="AC7" s="37">
        <v>50.23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1422.88</v>
      </c>
      <c r="BG7" s="37">
        <v>1363.06</v>
      </c>
      <c r="BH7" s="37">
        <v>1423.89</v>
      </c>
      <c r="BI7" s="37">
        <v>2686.68</v>
      </c>
      <c r="BJ7" s="37">
        <v>2472.9</v>
      </c>
      <c r="BK7" s="37">
        <v>1506.51</v>
      </c>
      <c r="BL7" s="37">
        <v>1315.67</v>
      </c>
      <c r="BM7" s="37">
        <v>1118.56</v>
      </c>
      <c r="BN7" s="37">
        <v>1047.6500000000001</v>
      </c>
      <c r="BO7" s="37">
        <v>1124.26</v>
      </c>
      <c r="BP7" s="37">
        <v>707.33</v>
      </c>
      <c r="BQ7" s="37">
        <v>86.52</v>
      </c>
      <c r="BR7" s="37">
        <v>84.49</v>
      </c>
      <c r="BS7" s="37">
        <v>84.6</v>
      </c>
      <c r="BT7" s="37">
        <v>77.05</v>
      </c>
      <c r="BU7" s="37">
        <v>89.7</v>
      </c>
      <c r="BV7" s="37">
        <v>57.33</v>
      </c>
      <c r="BW7" s="37">
        <v>60.78</v>
      </c>
      <c r="BX7" s="37">
        <v>72.33</v>
      </c>
      <c r="BY7" s="37">
        <v>74.040000000000006</v>
      </c>
      <c r="BZ7" s="37">
        <v>80.58</v>
      </c>
      <c r="CA7" s="37">
        <v>101.26</v>
      </c>
      <c r="CB7" s="37">
        <v>264.16000000000003</v>
      </c>
      <c r="CC7" s="37">
        <v>275.99</v>
      </c>
      <c r="CD7" s="37">
        <v>280.66000000000003</v>
      </c>
      <c r="CE7" s="37">
        <v>307.66000000000003</v>
      </c>
      <c r="CF7" s="37">
        <v>263.99</v>
      </c>
      <c r="CG7" s="37">
        <v>284.52999999999997</v>
      </c>
      <c r="CH7" s="37">
        <v>276.26</v>
      </c>
      <c r="CI7" s="37">
        <v>215.28</v>
      </c>
      <c r="CJ7" s="37">
        <v>235.61</v>
      </c>
      <c r="CK7" s="37">
        <v>216.21</v>
      </c>
      <c r="CL7" s="37">
        <v>136.38999999999999</v>
      </c>
      <c r="CM7" s="37">
        <v>28.44</v>
      </c>
      <c r="CN7" s="37">
        <v>28.44</v>
      </c>
      <c r="CO7" s="37">
        <v>35.79</v>
      </c>
      <c r="CP7" s="37">
        <v>42.9</v>
      </c>
      <c r="CQ7" s="37">
        <v>44.36</v>
      </c>
      <c r="CR7" s="37">
        <v>39.92</v>
      </c>
      <c r="CS7" s="37">
        <v>41.63</v>
      </c>
      <c r="CT7" s="37">
        <v>54.67</v>
      </c>
      <c r="CU7" s="37">
        <v>49.25</v>
      </c>
      <c r="CV7" s="37">
        <v>50.24</v>
      </c>
      <c r="CW7" s="37">
        <v>60.13</v>
      </c>
      <c r="CX7" s="37">
        <v>88.78</v>
      </c>
      <c r="CY7" s="37">
        <v>89.66</v>
      </c>
      <c r="CZ7" s="37">
        <v>89.61</v>
      </c>
      <c r="DA7" s="37">
        <v>90.31</v>
      </c>
      <c r="DB7" s="37">
        <v>91.48</v>
      </c>
      <c r="DC7" s="37">
        <v>65.86</v>
      </c>
      <c r="DD7" s="37">
        <v>66.33</v>
      </c>
      <c r="DE7" s="37">
        <v>83.8</v>
      </c>
      <c r="DF7" s="37">
        <v>84.12</v>
      </c>
      <c r="DG7" s="37">
        <v>84.17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0.19</v>
      </c>
      <c r="EK7" s="37">
        <v>0.16</v>
      </c>
      <c r="EL7" s="37">
        <v>0.11</v>
      </c>
      <c r="EM7" s="37">
        <v>0.1</v>
      </c>
      <c r="EN7" s="37">
        <v>0.13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2019-02-14T05:33:58Z</cp:lastPrinted>
  <dcterms:created xsi:type="dcterms:W3CDTF">2018-12-03T09:03:57Z</dcterms:created>
  <dcterms:modified xsi:type="dcterms:W3CDTF">2019-02-20T13:05:39Z</dcterms:modified>
  <cp:category/>
</cp:coreProperties>
</file>