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u49sgyCRC8cH8yKTR1CVT+fCc2AV9Gh9+vT4y0nIaOM0JI8jlmH3dfDbrdH+sJO/sRKeVj+E8svWf8e4wUPPg==" workbookSaltValue="ETHUdczoz59PrVyt0MNRMw==" workbookSpinCount="100000" lockStructure="1"/>
  <bookViews>
    <workbookView xWindow="0" yWindow="0" windowWidth="10695" windowHeight="742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<sst xmlns="http://schemas.openxmlformats.org/spreadsheetml/2006/main" count="240" uniqueCount="125">
  <si>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</si>
  <si>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</si>
  <si>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</si>
  <si>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</si>
  <si>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</si>
  <si>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</si>
  <si>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</si>
  <si>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</si>
  <si>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</si>
  <si>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</si>
  <si>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</si>
  <si>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</si>
  <si>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</si>
  <si>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</si>
  <si>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</si>
  <si>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</si>
  <si>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</si>
  <si>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</si>
  <si>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</si>
  <si>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</si>
  <si>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</si>
  <si>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</si>
  <si>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</si>
  <si>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</si>
  <si>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</si>
  <si>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</si>
  <si>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</si>
  <si>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</si>
  <si>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</si>
  <si>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</si>
  <si>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</si>
  <si>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</si>
  <si>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</si>
  <si>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</si>
  <si>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</si>
  <si>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</si>
  <si>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</si>
  <si>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</si>
  <si>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</si>
  <si>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</si>
  <si>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</si>
  <si>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</si>
  <si>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</si>
  <si>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</si>
  <si>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</si>
  <si>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</si>
  <si>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</si>
  <si>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</si>
  <si>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</si>
  <si>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</si>
  <si>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</si>
  <si>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</si>
  <si>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</si>
  <si>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</si>
  <si>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</si>
  <si>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</si>
  <si>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</si>
  <si>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</si>
  <si>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</si>
  <si>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</si>
  <si>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</si>
  <si>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</si>
  <si>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</si>
  <si>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</si>
  <si>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</si>
  <si>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</si>
  <si>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</si>
  <si>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</si>
  <si>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</si>
  <si>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</si>
  <si>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</si>
  <si>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</si>
  <si>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</si>
  <si>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</si>
  <si>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</si>
  <si>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</si>
  <si>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</si>
  <si>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</si>
  <si>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</si>
  <si>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</si>
  <si>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</si>
  <si>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</si>
  <si>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</si>
  <si>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</si>
  <si>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</si>
  <si>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</si>
  <si>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</si>
  <si>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</si>
  <si>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</si>
  <si>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</si>
  <si>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</si>
  <si>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</si>
  <si>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</si>
  <si>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</si>
  <si>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</si>
  <si>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</si>
  <si>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</si>
  <si>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</si>
  <si>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</si>
  <si>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</si>
  <si>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</si>
  <si>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</si>
  <si>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</si>
  <si>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</si>
  <si>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</si>
  <si>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</si>
  <si>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</si>
  <si>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</si>
  <si>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</si>
  <si>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木祖村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</si>
  <si>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</si>
  <si>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</si>
  <si>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</si>
  <si>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</si>
  <si>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</si>
  <si>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</si>
  <si>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</si>
  <si>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</si>
  <si>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</si>
  <si>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</si>
  <si>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</si>
  <si>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</si>
  <si>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①収益的収支比率は徐々に改善しつつあるが、料金改定を平成21年以降(消費増税に伴う改定除く)行っていないため100％を下回っている。
④企業債残高対事業規模比率について、施設整備を終えているため年々減少しているが、今後長寿命化計画の実施が見込まれるため増加が懸念される。
⑤経費回収率については、処理区設定がスケールメリットにあっているため、類似規模団体を上回っていたが、公営企業会計移行に係る業務に費用を要したため、経費回収率が一時的に下がったと考えられる。
⑥汚水処理原価についても⑤と同じことが言える。
⑦施設利用率は約6割と類似団体の平均を上回っており、現状の水洗化率からすれば施設規模に対してほぼ適正な水準といえる。
⑧水洗化率は約9割と類似団体の平均を上回っているが、新規加入はほぼ頭打ちとなっており、予想される人口減少に伴う処理区内人口の減少が見込まれることから、施設利用率は減少していくことが予想される。
</t>
    <rPh sb="26" eb="28">
      <t>ヘイセイ</t>
    </rPh>
    <rPh sb="68" eb="70">
      <t>キギョウ</t>
    </rPh>
    <rPh sb="70" eb="71">
      <t>サイ</t>
    </rPh>
    <rPh sb="71" eb="73">
      <t>ザンダカ</t>
    </rPh>
    <rPh sb="73" eb="74">
      <t>タイ</t>
    </rPh>
    <rPh sb="74" eb="76">
      <t>ジギョウ</t>
    </rPh>
    <rPh sb="76" eb="78">
      <t>キボ</t>
    </rPh>
    <rPh sb="78" eb="80">
      <t>ヒリツ</t>
    </rPh>
    <rPh sb="85" eb="87">
      <t>シセツ</t>
    </rPh>
    <rPh sb="87" eb="89">
      <t>セイビ</t>
    </rPh>
    <rPh sb="90" eb="91">
      <t>オ</t>
    </rPh>
    <rPh sb="97" eb="99">
      <t>ネンネン</t>
    </rPh>
    <rPh sb="99" eb="101">
      <t>ゲンショウ</t>
    </rPh>
    <rPh sb="107" eb="109">
      <t>コンゴ</t>
    </rPh>
    <rPh sb="109" eb="110">
      <t>チョウ</t>
    </rPh>
    <rPh sb="110" eb="113">
      <t>ジュミョウカ</t>
    </rPh>
    <rPh sb="113" eb="115">
      <t>ケイカク</t>
    </rPh>
    <rPh sb="116" eb="118">
      <t>ジッシ</t>
    </rPh>
    <rPh sb="119" eb="121">
      <t>ミコ</t>
    </rPh>
    <rPh sb="126" eb="128">
      <t>ゾウカ</t>
    </rPh>
    <rPh sb="129" eb="131">
      <t>ケネン</t>
    </rPh>
    <rPh sb="137" eb="139">
      <t>ケイヒ</t>
    </rPh>
    <rPh sb="139" eb="141">
      <t>カイシュウ</t>
    </rPh>
    <rPh sb="141" eb="142">
      <t>リツ</t>
    </rPh>
    <rPh sb="148" eb="150">
      <t>ショリ</t>
    </rPh>
    <rPh sb="150" eb="151">
      <t>ク</t>
    </rPh>
    <rPh sb="151" eb="153">
      <t>セッテイ</t>
    </rPh>
    <rPh sb="171" eb="173">
      <t>ルイジ</t>
    </rPh>
    <rPh sb="173" eb="175">
      <t>キボ</t>
    </rPh>
    <rPh sb="175" eb="177">
      <t>ダンタイ</t>
    </rPh>
    <rPh sb="178" eb="179">
      <t>ウワ</t>
    </rPh>
    <rPh sb="186" eb="188">
      <t>コウエイ</t>
    </rPh>
    <rPh sb="188" eb="190">
      <t>キギョウ</t>
    </rPh>
    <rPh sb="190" eb="192">
      <t>カイケイ</t>
    </rPh>
    <rPh sb="192" eb="194">
      <t>イコウ</t>
    </rPh>
    <rPh sb="195" eb="196">
      <t>カカ</t>
    </rPh>
    <rPh sb="197" eb="199">
      <t>ギョウム</t>
    </rPh>
    <rPh sb="200" eb="202">
      <t>ヒヨウ</t>
    </rPh>
    <rPh sb="203" eb="204">
      <t>ヨウ</t>
    </rPh>
    <rPh sb="209" eb="211">
      <t>ケイヒ</t>
    </rPh>
    <rPh sb="211" eb="213">
      <t>カイシュウ</t>
    </rPh>
    <rPh sb="213" eb="214">
      <t>リツ</t>
    </rPh>
    <rPh sb="215" eb="218">
      <t>イチジテキ</t>
    </rPh>
    <rPh sb="219" eb="220">
      <t>サ</t>
    </rPh>
    <rPh sb="224" eb="225">
      <t>カンガ</t>
    </rPh>
    <rPh sb="232" eb="234">
      <t>オスイ</t>
    </rPh>
    <rPh sb="234" eb="236">
      <t>ショリ</t>
    </rPh>
    <rPh sb="236" eb="238">
      <t>ゲンカ</t>
    </rPh>
    <rPh sb="245" eb="246">
      <t>オナ</t>
    </rPh>
    <rPh sb="250" eb="251">
      <t>イ</t>
    </rPh>
    <rPh sb="281" eb="283">
      <t>ゲンジョウ</t>
    </rPh>
    <rPh sb="284" eb="287">
      <t>スイセンカ</t>
    </rPh>
    <rPh sb="287" eb="288">
      <t>リツ</t>
    </rPh>
    <rPh sb="293" eb="295">
      <t>シセツ</t>
    </rPh>
    <rPh sb="295" eb="297">
      <t>キボ</t>
    </rPh>
    <rPh sb="298" eb="299">
      <t>タイ</t>
    </rPh>
    <rPh sb="303" eb="305">
      <t>テキセイ</t>
    </rPh>
    <rPh sb="306" eb="308">
      <t>スイジュン</t>
    </rPh>
    <rPh sb="315" eb="318">
      <t>スイセンカ</t>
    </rPh>
    <rPh sb="318" eb="319">
      <t>リツ</t>
    </rPh>
    <rPh sb="320" eb="321">
      <t>ヤク</t>
    </rPh>
    <rPh sb="322" eb="323">
      <t>ワリ</t>
    </rPh>
    <rPh sb="324" eb="326">
      <t>ルイジ</t>
    </rPh>
    <rPh sb="326" eb="328">
      <t>ダンタイ</t>
    </rPh>
    <rPh sb="329" eb="331">
      <t>ヘイキン</t>
    </rPh>
    <rPh sb="332" eb="334">
      <t>ウワマワ</t>
    </rPh>
    <rPh sb="340" eb="342">
      <t>シンキ</t>
    </rPh>
    <rPh sb="342" eb="344">
      <t>カニュウ</t>
    </rPh>
    <rPh sb="347" eb="349">
      <t>アタマウ</t>
    </rPh>
    <rPh sb="357" eb="359">
      <t>ヨソウ</t>
    </rPh>
    <rPh sb="362" eb="364">
      <t>ジンコウ</t>
    </rPh>
    <rPh sb="364" eb="366">
      <t>ゲンショウ</t>
    </rPh>
    <rPh sb="367" eb="368">
      <t>トモナ</t>
    </rPh>
    <rPh sb="369" eb="371">
      <t>ショリ</t>
    </rPh>
    <rPh sb="371" eb="372">
      <t>ク</t>
    </rPh>
    <rPh sb="372" eb="373">
      <t>ナイ</t>
    </rPh>
    <rPh sb="373" eb="375">
      <t>ジンコウ</t>
    </rPh>
    <rPh sb="376" eb="378">
      <t>ゲンショウ</t>
    </rPh>
    <rPh sb="379" eb="381">
      <t>ミコ</t>
    </rPh>
    <rPh sb="389" eb="391">
      <t>シセツ</t>
    </rPh>
    <rPh sb="391" eb="394">
      <t>リヨウリツ</t>
    </rPh>
    <rPh sb="395" eb="397">
      <t>ゲンショウ</t>
    </rPh>
    <rPh sb="404" eb="406">
      <t>ヨソウ</t>
    </rPh>
    <phoneticPr fontId="4"/>
  </si>
  <si>
    <t>　供用開始から17年が経過している。管渠については耐用年数約50年といわれているが、マンホールポンプや処理場については、平成31年度から長寿命化計画により、電気系の改築を実施し、事故の未然防止、ライフサイクルコストの削減を図りたい。</t>
    <rPh sb="1" eb="3">
      <t>キョウヨウ</t>
    </rPh>
    <rPh sb="3" eb="5">
      <t>カイシ</t>
    </rPh>
    <rPh sb="9" eb="10">
      <t>ネン</t>
    </rPh>
    <rPh sb="11" eb="13">
      <t>ケイカ</t>
    </rPh>
    <rPh sb="18" eb="20">
      <t>カンキョ</t>
    </rPh>
    <rPh sb="25" eb="27">
      <t>タイヨウ</t>
    </rPh>
    <rPh sb="27" eb="29">
      <t>ネンスウ</t>
    </rPh>
    <rPh sb="29" eb="30">
      <t>ヤク</t>
    </rPh>
    <rPh sb="32" eb="33">
      <t>ネン</t>
    </rPh>
    <rPh sb="51" eb="54">
      <t>ショリジョウ</t>
    </rPh>
    <rPh sb="60" eb="62">
      <t>ヘイセイ</t>
    </rPh>
    <rPh sb="64" eb="66">
      <t>ネンド</t>
    </rPh>
    <rPh sb="68" eb="72">
      <t>チョウジュミョウカ</t>
    </rPh>
    <rPh sb="72" eb="74">
      <t>ケイカク</t>
    </rPh>
    <rPh sb="78" eb="80">
      <t>デンキ</t>
    </rPh>
    <rPh sb="80" eb="81">
      <t>ケイ</t>
    </rPh>
    <rPh sb="82" eb="84">
      <t>カイチク</t>
    </rPh>
    <rPh sb="85" eb="87">
      <t>ジッシ</t>
    </rPh>
    <rPh sb="89" eb="91">
      <t>ジコ</t>
    </rPh>
    <rPh sb="92" eb="94">
      <t>ミゼン</t>
    </rPh>
    <rPh sb="94" eb="96">
      <t>ボウシ</t>
    </rPh>
    <rPh sb="108" eb="110">
      <t>サクゲン</t>
    </rPh>
    <rPh sb="111" eb="112">
      <t>ハカ</t>
    </rPh>
    <phoneticPr fontId="4"/>
  </si>
  <si>
    <t xml:space="preserve">　公営企業会計への移行に伴い、収益的収支比率、料金回収率の向上を図る。また、資産等の状況を把握し、正確な経営を行うことが可能となる。今後見込まれる人口減少等により経営状況が厳しくなることが予想されるため、経営戦略により、経営の健全化に努めたい。
　人口減が進むにつれ処理施設の規模が過大となることが予想されるため、ダウンサイジングやスペックダウンについて検討していく必要がある。
</t>
    <rPh sb="15" eb="18">
      <t>シュウエキテキ</t>
    </rPh>
    <rPh sb="18" eb="20">
      <t>シュウシ</t>
    </rPh>
    <rPh sb="20" eb="22">
      <t>ヒリツ</t>
    </rPh>
    <rPh sb="23" eb="25">
      <t>リョウキン</t>
    </rPh>
    <rPh sb="25" eb="27">
      <t>カイシュウ</t>
    </rPh>
    <rPh sb="27" eb="28">
      <t>リツ</t>
    </rPh>
    <rPh sb="29" eb="31">
      <t>コウジョウ</t>
    </rPh>
    <rPh sb="32" eb="33">
      <t>ハカ</t>
    </rPh>
    <rPh sb="124" eb="127">
      <t>ジンコウゲン</t>
    </rPh>
    <rPh sb="128" eb="129">
      <t>スス</t>
    </rPh>
    <rPh sb="133" eb="135">
      <t>ショリ</t>
    </rPh>
    <rPh sb="135" eb="137">
      <t>シセツ</t>
    </rPh>
    <rPh sb="138" eb="140">
      <t>キボ</t>
    </rPh>
    <rPh sb="141" eb="143">
      <t>カダイ</t>
    </rPh>
    <rPh sb="149" eb="151">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</si>
</sst>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49-4AEF-91B5-7BE5F01E634D}"/>
            </c:ext>
          </c:extLst>
        </c:ser>
        <c:dLbls>
          <c:showLegendKey val="0"/>
          <c:showVal val="0"/>
          <c:showCatName val="0"/>
          <c:showSerName val="0"/>
          <c:showPercent val="0"/>
          <c:showBubbleSize val="0"/>
        </c:dLbls>
        <c:gapWidth val="150"/>
        <c:axId val="86371712"/>
        <c:axId val="8651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4549-4AEF-91B5-7BE5F01E634D}"/>
            </c:ext>
          </c:extLst>
        </c:ser>
        <c:dLbls>
          <c:showLegendKey val="0"/>
          <c:showVal val="0"/>
          <c:showCatName val="0"/>
          <c:showSerName val="0"/>
          <c:showPercent val="0"/>
          <c:showBubbleSize val="0"/>
        </c:dLbls>
        <c:marker val="1"/>
        <c:smooth val="0"/>
        <c:axId val="86371712"/>
        <c:axId val="86513152"/>
      </c:lineChart>
      <c:dateAx>
        <c:axId val="86371712"/>
        <c:scaling>
          <c:orientation val="minMax"/>
        </c:scaling>
        <c:delete val="1"/>
        <c:axPos val="b"/>
        <c:numFmt formatCode="ge" sourceLinked="1"/>
        <c:majorTickMark val="none"/>
        <c:minorTickMark val="none"/>
        <c:tickLblPos val="none"/>
        <c:crossAx val="86513152"/>
        <c:crosses val="autoZero"/>
        <c:auto val="1"/>
        <c:lblOffset val="100"/>
        <c:baseTimeUnit val="years"/>
      </c:dateAx>
      <c:valAx>
        <c:axId val="865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63.88</c:v>
                </c:pt>
                <c:pt idx="1">
                  <c:v>62.12</c:v>
                </c:pt>
                <c:pt idx="2">
                  <c:v>62</c:v>
                </c:pt>
                <c:pt idx="3">
                  <c:v>60.24</c:v>
                </c:pt>
                <c:pt idx="4">
                  <c:v>59.76</c:v>
                </c:pt>
              </c:numCache>
            </c:numRef>
          </c:val>
          <c:extLst xmlns:c16r2="http://schemas.microsoft.com/office/drawing/2015/06/chart">
            <c:ext xmlns:c16="http://schemas.microsoft.com/office/drawing/2014/chart" uri="{C3380CC4-5D6E-409C-BE32-E72D297353CC}">
              <c16:uniqueId val="{00000000-A0A8-454B-8F0C-482A1EFCA84D}"/>
            </c:ext>
          </c:extLst>
        </c:ser>
        <c:dLbls>
          <c:showLegendKey val="0"/>
          <c:showVal val="0"/>
          <c:showCatName val="0"/>
          <c:showSerName val="0"/>
          <c:showPercent val="0"/>
          <c:showBubbleSize val="0"/>
        </c:dLbls>
        <c:gapWidth val="150"/>
        <c:axId val="30153728"/>
        <c:axId val="3016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A0A8-454B-8F0C-482A1EFCA84D}"/>
            </c:ext>
          </c:extLst>
        </c:ser>
        <c:dLbls>
          <c:showLegendKey val="0"/>
          <c:showVal val="0"/>
          <c:showCatName val="0"/>
          <c:showSerName val="0"/>
          <c:showPercent val="0"/>
          <c:showBubbleSize val="0"/>
        </c:dLbls>
        <c:marker val="1"/>
        <c:smooth val="0"/>
        <c:axId val="30153728"/>
        <c:axId val="30168192"/>
      </c:lineChart>
      <c:dateAx>
        <c:axId val="30153728"/>
        <c:scaling>
          <c:orientation val="minMax"/>
        </c:scaling>
        <c:delete val="1"/>
        <c:axPos val="b"/>
        <c:numFmt formatCode="ge" sourceLinked="1"/>
        <c:majorTickMark val="none"/>
        <c:minorTickMark val="none"/>
        <c:tickLblPos val="none"/>
        <c:crossAx val="30168192"/>
        <c:crosses val="autoZero"/>
        <c:auto val="1"/>
        <c:lblOffset val="100"/>
        <c:baseTimeUnit val="years"/>
      </c:dateAx>
      <c:valAx>
        <c:axId val="301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88.16</c:v>
                </c:pt>
                <c:pt idx="1">
                  <c:v>89.11</c:v>
                </c:pt>
                <c:pt idx="2">
                  <c:v>89.31</c:v>
                </c:pt>
                <c:pt idx="3">
                  <c:v>89.6</c:v>
                </c:pt>
                <c:pt idx="4">
                  <c:v>89.57</c:v>
                </c:pt>
              </c:numCache>
            </c:numRef>
          </c:val>
          <c:extLst xmlns:c16r2="http://schemas.microsoft.com/office/drawing/2015/06/chart">
            <c:ext xmlns:c16="http://schemas.microsoft.com/office/drawing/2014/chart" uri="{C3380CC4-5D6E-409C-BE32-E72D297353CC}">
              <c16:uniqueId val="{00000000-4362-4FFF-94F5-D0BA997F9B8A}"/>
            </c:ext>
          </c:extLst>
        </c:ser>
        <c:dLbls>
          <c:showLegendKey val="0"/>
          <c:showVal val="0"/>
          <c:showCatName val="0"/>
          <c:showSerName val="0"/>
          <c:showPercent val="0"/>
          <c:showBubbleSize val="0"/>
        </c:dLbls>
        <c:gapWidth val="150"/>
        <c:axId val="30285184"/>
        <c:axId val="3028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4362-4FFF-94F5-D0BA997F9B8A}"/>
            </c:ext>
          </c:extLst>
        </c:ser>
        <c:dLbls>
          <c:showLegendKey val="0"/>
          <c:showVal val="0"/>
          <c:showCatName val="0"/>
          <c:showSerName val="0"/>
          <c:showPercent val="0"/>
          <c:showBubbleSize val="0"/>
        </c:dLbls>
        <c:marker val="1"/>
        <c:smooth val="0"/>
        <c:axId val="30285184"/>
        <c:axId val="30287360"/>
      </c:lineChart>
      <c:dateAx>
        <c:axId val="30285184"/>
        <c:scaling>
          <c:orientation val="minMax"/>
        </c:scaling>
        <c:delete val="1"/>
        <c:axPos val="b"/>
        <c:numFmt formatCode="ge" sourceLinked="1"/>
        <c:majorTickMark val="none"/>
        <c:minorTickMark val="none"/>
        <c:tickLblPos val="none"/>
        <c:crossAx val="30287360"/>
        <c:crosses val="autoZero"/>
        <c:auto val="1"/>
        <c:lblOffset val="100"/>
        <c:baseTimeUnit val="years"/>
      </c:dateAx>
      <c:valAx>
        <c:axId val="3028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95.79</c:v>
                </c:pt>
                <c:pt idx="1">
                  <c:v>97.28</c:v>
                </c:pt>
                <c:pt idx="2">
                  <c:v>95.9</c:v>
                </c:pt>
                <c:pt idx="3">
                  <c:v>97.65</c:v>
                </c:pt>
                <c:pt idx="4">
                  <c:v>97.5</c:v>
                </c:pt>
              </c:numCache>
            </c:numRef>
          </c:val>
          <c:extLst xmlns:c16r2="http://schemas.microsoft.com/office/drawing/2015/06/chart">
            <c:ext xmlns:c16="http://schemas.microsoft.com/office/drawing/2014/chart" uri="{C3380CC4-5D6E-409C-BE32-E72D297353CC}">
              <c16:uniqueId val="{00000000-0E56-434B-94ED-1D1EB652E529}"/>
            </c:ext>
          </c:extLst>
        </c:ser>
        <c:dLbls>
          <c:showLegendKey val="0"/>
          <c:showVal val="0"/>
          <c:showCatName val="0"/>
          <c:showSerName val="0"/>
          <c:showPercent val="0"/>
          <c:showBubbleSize val="0"/>
        </c:dLbls>
        <c:gapWidth val="150"/>
        <c:axId val="86560768"/>
        <c:axId val="8656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56-434B-94ED-1D1EB652E529}"/>
            </c:ext>
          </c:extLst>
        </c:ser>
        <c:dLbls>
          <c:showLegendKey val="0"/>
          <c:showVal val="0"/>
          <c:showCatName val="0"/>
          <c:showSerName val="0"/>
          <c:showPercent val="0"/>
          <c:showBubbleSize val="0"/>
        </c:dLbls>
        <c:marker val="1"/>
        <c:smooth val="0"/>
        <c:axId val="86560768"/>
        <c:axId val="86562688"/>
      </c:lineChart>
      <c:dateAx>
        <c:axId val="86560768"/>
        <c:scaling>
          <c:orientation val="minMax"/>
        </c:scaling>
        <c:delete val="1"/>
        <c:axPos val="b"/>
        <c:numFmt formatCode="ge" sourceLinked="1"/>
        <c:majorTickMark val="none"/>
        <c:minorTickMark val="none"/>
        <c:tickLblPos val="none"/>
        <c:crossAx val="86562688"/>
        <c:crosses val="autoZero"/>
        <c:auto val="1"/>
        <c:lblOffset val="100"/>
        <c:baseTimeUnit val="years"/>
      </c:dateAx>
      <c:valAx>
        <c:axId val="865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6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54-4C82-A653-60F5A92BAE73}"/>
            </c:ext>
          </c:extLst>
        </c:ser>
        <c:dLbls>
          <c:showLegendKey val="0"/>
          <c:showVal val="0"/>
          <c:showCatName val="0"/>
          <c:showSerName val="0"/>
          <c:showPercent val="0"/>
          <c:showBubbleSize val="0"/>
        </c:dLbls>
        <c:gapWidth val="150"/>
        <c:axId val="29856128"/>
        <c:axId val="2985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54-4C82-A653-60F5A92BAE73}"/>
            </c:ext>
          </c:extLst>
        </c:ser>
        <c:dLbls>
          <c:showLegendKey val="0"/>
          <c:showVal val="0"/>
          <c:showCatName val="0"/>
          <c:showSerName val="0"/>
          <c:showPercent val="0"/>
          <c:showBubbleSize val="0"/>
        </c:dLbls>
        <c:marker val="1"/>
        <c:smooth val="0"/>
        <c:axId val="29856128"/>
        <c:axId val="29858048"/>
      </c:lineChart>
      <c:dateAx>
        <c:axId val="29856128"/>
        <c:scaling>
          <c:orientation val="minMax"/>
        </c:scaling>
        <c:delete val="1"/>
        <c:axPos val="b"/>
        <c:numFmt formatCode="ge" sourceLinked="1"/>
        <c:majorTickMark val="none"/>
        <c:minorTickMark val="none"/>
        <c:tickLblPos val="none"/>
        <c:crossAx val="29858048"/>
        <c:crosses val="autoZero"/>
        <c:auto val="1"/>
        <c:lblOffset val="100"/>
        <c:baseTimeUnit val="years"/>
      </c:dateAx>
      <c:valAx>
        <c:axId val="2985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5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67-49A3-8E50-20F3372C5D68}"/>
            </c:ext>
          </c:extLst>
        </c:ser>
        <c:dLbls>
          <c:showLegendKey val="0"/>
          <c:showVal val="0"/>
          <c:showCatName val="0"/>
          <c:showSerName val="0"/>
          <c:showPercent val="0"/>
          <c:showBubbleSize val="0"/>
        </c:dLbls>
        <c:gapWidth val="150"/>
        <c:axId val="86295296"/>
        <c:axId val="862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67-49A3-8E50-20F3372C5D68}"/>
            </c:ext>
          </c:extLst>
        </c:ser>
        <c:dLbls>
          <c:showLegendKey val="0"/>
          <c:showVal val="0"/>
          <c:showCatName val="0"/>
          <c:showSerName val="0"/>
          <c:showPercent val="0"/>
          <c:showBubbleSize val="0"/>
        </c:dLbls>
        <c:marker val="1"/>
        <c:smooth val="0"/>
        <c:axId val="86295296"/>
        <c:axId val="86297216"/>
      </c:lineChart>
      <c:dateAx>
        <c:axId val="86295296"/>
        <c:scaling>
          <c:orientation val="minMax"/>
        </c:scaling>
        <c:delete val="1"/>
        <c:axPos val="b"/>
        <c:numFmt formatCode="ge" sourceLinked="1"/>
        <c:majorTickMark val="none"/>
        <c:minorTickMark val="none"/>
        <c:tickLblPos val="none"/>
        <c:crossAx val="86297216"/>
        <c:crosses val="autoZero"/>
        <c:auto val="1"/>
        <c:lblOffset val="100"/>
        <c:baseTimeUnit val="years"/>
      </c:dateAx>
      <c:valAx>
        <c:axId val="862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49-4023-8BFF-83673E5C49B7}"/>
            </c:ext>
          </c:extLst>
        </c:ser>
        <c:dLbls>
          <c:showLegendKey val="0"/>
          <c:showVal val="0"/>
          <c:showCatName val="0"/>
          <c:showSerName val="0"/>
          <c:showPercent val="0"/>
          <c:showBubbleSize val="0"/>
        </c:dLbls>
        <c:gapWidth val="150"/>
        <c:axId val="29957120"/>
        <c:axId val="299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49-4023-8BFF-83673E5C49B7}"/>
            </c:ext>
          </c:extLst>
        </c:ser>
        <c:dLbls>
          <c:showLegendKey val="0"/>
          <c:showVal val="0"/>
          <c:showCatName val="0"/>
          <c:showSerName val="0"/>
          <c:showPercent val="0"/>
          <c:showBubbleSize val="0"/>
        </c:dLbls>
        <c:marker val="1"/>
        <c:smooth val="0"/>
        <c:axId val="29957120"/>
        <c:axId val="29992064"/>
      </c:lineChart>
      <c:dateAx>
        <c:axId val="29957120"/>
        <c:scaling>
          <c:orientation val="minMax"/>
        </c:scaling>
        <c:delete val="1"/>
        <c:axPos val="b"/>
        <c:numFmt formatCode="ge" sourceLinked="1"/>
        <c:majorTickMark val="none"/>
        <c:minorTickMark val="none"/>
        <c:tickLblPos val="none"/>
        <c:crossAx val="29992064"/>
        <c:crosses val="autoZero"/>
        <c:auto val="1"/>
        <c:lblOffset val="100"/>
        <c:baseTimeUnit val="years"/>
      </c:dateAx>
      <c:valAx>
        <c:axId val="299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5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05-4FE4-9B3F-018372E0A431}"/>
            </c:ext>
          </c:extLst>
        </c:ser>
        <c:dLbls>
          <c:showLegendKey val="0"/>
          <c:showVal val="0"/>
          <c:showCatName val="0"/>
          <c:showSerName val="0"/>
          <c:showPercent val="0"/>
          <c:showBubbleSize val="0"/>
        </c:dLbls>
        <c:gapWidth val="150"/>
        <c:axId val="30013312"/>
        <c:axId val="300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05-4FE4-9B3F-018372E0A431}"/>
            </c:ext>
          </c:extLst>
        </c:ser>
        <c:dLbls>
          <c:showLegendKey val="0"/>
          <c:showVal val="0"/>
          <c:showCatName val="0"/>
          <c:showSerName val="0"/>
          <c:showPercent val="0"/>
          <c:showBubbleSize val="0"/>
        </c:dLbls>
        <c:marker val="1"/>
        <c:smooth val="0"/>
        <c:axId val="30013312"/>
        <c:axId val="30019584"/>
      </c:lineChart>
      <c:dateAx>
        <c:axId val="30013312"/>
        <c:scaling>
          <c:orientation val="minMax"/>
        </c:scaling>
        <c:delete val="1"/>
        <c:axPos val="b"/>
        <c:numFmt formatCode="ge" sourceLinked="1"/>
        <c:majorTickMark val="none"/>
        <c:minorTickMark val="none"/>
        <c:tickLblPos val="none"/>
        <c:crossAx val="30019584"/>
        <c:crosses val="autoZero"/>
        <c:auto val="1"/>
        <c:lblOffset val="100"/>
        <c:baseTimeUnit val="years"/>
      </c:dateAx>
      <c:valAx>
        <c:axId val="300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70.540000000000006</c:v>
                </c:pt>
                <c:pt idx="1">
                  <c:v>67.430000000000007</c:v>
                </c:pt>
                <c:pt idx="2">
                  <c:v>60.48</c:v>
                </c:pt>
                <c:pt idx="3">
                  <c:v>7.61</c:v>
                </c:pt>
                <c:pt idx="4" formatCode="#,##0.00;&quot;△&quot;#,##0.00">
                  <c:v>0</c:v>
                </c:pt>
              </c:numCache>
            </c:numRef>
          </c:val>
          <c:extLst xmlns:c16r2="http://schemas.microsoft.com/office/drawing/2015/06/chart">
            <c:ext xmlns:c16="http://schemas.microsoft.com/office/drawing/2014/chart" uri="{C3380CC4-5D6E-409C-BE32-E72D297353CC}">
              <c16:uniqueId val="{00000000-AD5C-42A3-8EAE-BFFB53102666}"/>
            </c:ext>
          </c:extLst>
        </c:ser>
        <c:dLbls>
          <c:showLegendKey val="0"/>
          <c:showVal val="0"/>
          <c:showCatName val="0"/>
          <c:showSerName val="0"/>
          <c:showPercent val="0"/>
          <c:showBubbleSize val="0"/>
        </c:dLbls>
        <c:gapWidth val="150"/>
        <c:axId val="30058752"/>
        <c:axId val="3006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AD5C-42A3-8EAE-BFFB53102666}"/>
            </c:ext>
          </c:extLst>
        </c:ser>
        <c:dLbls>
          <c:showLegendKey val="0"/>
          <c:showVal val="0"/>
          <c:showCatName val="0"/>
          <c:showSerName val="0"/>
          <c:showPercent val="0"/>
          <c:showBubbleSize val="0"/>
        </c:dLbls>
        <c:marker val="1"/>
        <c:smooth val="0"/>
        <c:axId val="30058752"/>
        <c:axId val="30065024"/>
      </c:lineChart>
      <c:dateAx>
        <c:axId val="30058752"/>
        <c:scaling>
          <c:orientation val="minMax"/>
        </c:scaling>
        <c:delete val="1"/>
        <c:axPos val="b"/>
        <c:numFmt formatCode="ge" sourceLinked="1"/>
        <c:majorTickMark val="none"/>
        <c:minorTickMark val="none"/>
        <c:tickLblPos val="none"/>
        <c:crossAx val="30065024"/>
        <c:crosses val="autoZero"/>
        <c:auto val="1"/>
        <c:lblOffset val="100"/>
        <c:baseTimeUnit val="years"/>
      </c:dateAx>
      <c:valAx>
        <c:axId val="300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85.61</c:v>
                </c:pt>
                <c:pt idx="1">
                  <c:v>89.72</c:v>
                </c:pt>
                <c:pt idx="2">
                  <c:v>82.53</c:v>
                </c:pt>
                <c:pt idx="3">
                  <c:v>86.62</c:v>
                </c:pt>
                <c:pt idx="4">
                  <c:v>67.12</c:v>
                </c:pt>
              </c:numCache>
            </c:numRef>
          </c:val>
          <c:extLst xmlns:c16r2="http://schemas.microsoft.com/office/drawing/2015/06/chart">
            <c:ext xmlns:c16="http://schemas.microsoft.com/office/drawing/2014/chart" uri="{C3380CC4-5D6E-409C-BE32-E72D297353CC}">
              <c16:uniqueId val="{00000000-7DD1-4A18-94FA-8D1726CC1090}"/>
            </c:ext>
          </c:extLst>
        </c:ser>
        <c:dLbls>
          <c:showLegendKey val="0"/>
          <c:showVal val="0"/>
          <c:showCatName val="0"/>
          <c:showSerName val="0"/>
          <c:showPercent val="0"/>
          <c:showBubbleSize val="0"/>
        </c:dLbls>
        <c:gapWidth val="150"/>
        <c:axId val="30423680"/>
        <c:axId val="3042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7DD1-4A18-94FA-8D1726CC1090}"/>
            </c:ext>
          </c:extLst>
        </c:ser>
        <c:dLbls>
          <c:showLegendKey val="0"/>
          <c:showVal val="0"/>
          <c:showCatName val="0"/>
          <c:showSerName val="0"/>
          <c:showPercent val="0"/>
          <c:showBubbleSize val="0"/>
        </c:dLbls>
        <c:marker val="1"/>
        <c:smooth val="0"/>
        <c:axId val="30423680"/>
        <c:axId val="30429952"/>
      </c:lineChart>
      <c:dateAx>
        <c:axId val="30423680"/>
        <c:scaling>
          <c:orientation val="minMax"/>
        </c:scaling>
        <c:delete val="1"/>
        <c:axPos val="b"/>
        <c:numFmt formatCode="ge" sourceLinked="1"/>
        <c:majorTickMark val="none"/>
        <c:minorTickMark val="none"/>
        <c:tickLblPos val="none"/>
        <c:crossAx val="30429952"/>
        <c:crosses val="autoZero"/>
        <c:auto val="1"/>
        <c:lblOffset val="100"/>
        <c:baseTimeUnit val="years"/>
      </c:dateAx>
      <c:valAx>
        <c:axId val="304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212.14</c:v>
                </c:pt>
                <c:pt idx="1">
                  <c:v>208.62</c:v>
                </c:pt>
                <c:pt idx="2">
                  <c:v>227.56</c:v>
                </c:pt>
                <c:pt idx="3">
                  <c:v>218.61</c:v>
                </c:pt>
                <c:pt idx="4">
                  <c:v>280.24</c:v>
                </c:pt>
              </c:numCache>
            </c:numRef>
          </c:val>
          <c:extLst xmlns:c16r2="http://schemas.microsoft.com/office/drawing/2015/06/chart">
            <c:ext xmlns:c16="http://schemas.microsoft.com/office/drawing/2014/chart" uri="{C3380CC4-5D6E-409C-BE32-E72D297353CC}">
              <c16:uniqueId val="{00000000-F7BB-429B-972E-F15A13929EB7}"/>
            </c:ext>
          </c:extLst>
        </c:ser>
        <c:dLbls>
          <c:showLegendKey val="0"/>
          <c:showVal val="0"/>
          <c:showCatName val="0"/>
          <c:showSerName val="0"/>
          <c:showPercent val="0"/>
          <c:showBubbleSize val="0"/>
        </c:dLbls>
        <c:gapWidth val="150"/>
        <c:axId val="30444160"/>
        <c:axId val="3046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F7BB-429B-972E-F15A13929EB7}"/>
            </c:ext>
          </c:extLst>
        </c:ser>
        <c:dLbls>
          <c:showLegendKey val="0"/>
          <c:showVal val="0"/>
          <c:showCatName val="0"/>
          <c:showSerName val="0"/>
          <c:showPercent val="0"/>
          <c:showBubbleSize val="0"/>
        </c:dLbls>
        <c:marker val="1"/>
        <c:smooth val="0"/>
        <c:axId val="30444160"/>
        <c:axId val="30466816"/>
      </c:lineChart>
      <c:dateAx>
        <c:axId val="30444160"/>
        <c:scaling>
          <c:orientation val="minMax"/>
        </c:scaling>
        <c:delete val="1"/>
        <c:axPos val="b"/>
        <c:numFmt formatCode="ge" sourceLinked="1"/>
        <c:majorTickMark val="none"/>
        <c:minorTickMark val="none"/>
        <c:tickLblPos val="none"/>
        <c:crossAx val="30466816"/>
        <c:crosses val="autoZero"/>
        <c:auto val="1"/>
        <c:lblOffset val="100"/>
        <c:baseTimeUnit val="years"/>
      </c:dateAx>
      <c:valAx>
        <c:axId val="304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木祖村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2941</v>
      </c>
      <c r="AM8" s="49"/>
      <c r="AN8" s="49"/>
      <c r="AO8" s="49"/>
      <c r="AP8" s="49"/>
      <c r="AQ8" s="49"/>
      <c r="AR8" s="49"/>
      <c r="AS8" s="49"/>
      <c r="AT8" s="44">
        <f>データ!T6</f>
        <v>140.5</v>
      </c>
      <c r="AU8" s="44"/>
      <c r="AV8" s="44"/>
      <c r="AW8" s="44"/>
      <c r="AX8" s="44"/>
      <c r="AY8" s="44"/>
      <c r="AZ8" s="44"/>
      <c r="BA8" s="44"/>
      <c r="BB8" s="44">
        <f>データ!U6</f>
        <v>20.93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65.91</v>
      </c>
      <c r="Q10" s="44"/>
      <c r="R10" s="44"/>
      <c r="S10" s="44"/>
      <c r="T10" s="44"/>
      <c r="U10" s="44"/>
      <c r="V10" s="44"/>
      <c r="W10" s="44">
        <f>データ!Q6</f>
        <v>93.03</v>
      </c>
      <c r="X10" s="44"/>
      <c r="Y10" s="44"/>
      <c r="Z10" s="44"/>
      <c r="AA10" s="44"/>
      <c r="AB10" s="44"/>
      <c r="AC10" s="44"/>
      <c r="AD10" s="49">
        <f>データ!R6</f>
        <v>3236</v>
      </c>
      <c r="AE10" s="49"/>
      <c r="AF10" s="49"/>
      <c r="AG10" s="49"/>
      <c r="AH10" s="49"/>
      <c r="AI10" s="49"/>
      <c r="AJ10" s="49"/>
      <c r="AK10" s="2"/>
      <c r="AL10" s="49">
        <f>データ!V6</f>
        <v>1928</v>
      </c>
      <c r="AM10" s="49"/>
      <c r="AN10" s="49"/>
      <c r="AO10" s="49"/>
      <c r="AP10" s="49"/>
      <c r="AQ10" s="49"/>
      <c r="AR10" s="49"/>
      <c r="AS10" s="49"/>
      <c r="AT10" s="44">
        <f>データ!W6</f>
        <v>0.73</v>
      </c>
      <c r="AU10" s="44"/>
      <c r="AV10" s="44"/>
      <c r="AW10" s="44"/>
      <c r="AX10" s="44"/>
      <c r="AY10" s="44"/>
      <c r="AZ10" s="44"/>
      <c r="BA10" s="44"/>
      <c r="BB10" s="44">
        <f>データ!X6</f>
        <v>2641.1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tOYsAd9ejHC4PmeHRMvLAn6Gtaphvz9GD6kcd+JPFk7isUe/aRCYAF/mUcghQoP50EXVuUrKvEAa70nBhKvjEQ==" saltValue="6AefyRL4AYY0h+SsR+clB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204251</v>
      </c>
      <c r="D6" s="32">
        <f t="shared" si="3"/>
        <v>47</v>
      </c>
      <c r="E6" s="32">
        <f t="shared" si="3"/>
        <v>17</v>
      </c>
      <c r="F6" s="32">
        <f t="shared" si="3"/>
        <v>4</v>
      </c>
      <c r="G6" s="32">
        <f t="shared" si="3"/>
        <v>0</v>
      </c>
      <c r="H6" s="32" t="str">
        <f t="shared" si="3"/>
        <v>長野県　木祖村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65.91</v>
      </c>
      <c r="Q6" s="33">
        <f t="shared" si="3"/>
        <v>93.03</v>
      </c>
      <c r="R6" s="33">
        <f t="shared" si="3"/>
        <v>3236</v>
      </c>
      <c r="S6" s="33">
        <f t="shared" si="3"/>
        <v>2941</v>
      </c>
      <c r="T6" s="33">
        <f t="shared" si="3"/>
        <v>140.5</v>
      </c>
      <c r="U6" s="33">
        <f t="shared" si="3"/>
        <v>20.93</v>
      </c>
      <c r="V6" s="33">
        <f t="shared" si="3"/>
        <v>1928</v>
      </c>
      <c r="W6" s="33">
        <f t="shared" si="3"/>
        <v>0.73</v>
      </c>
      <c r="X6" s="33">
        <f t="shared" si="3"/>
        <v>2641.1</v>
      </c>
      <c r="Y6" s="34">
        <f>IF(Y7="",NA(),Y7)</f>
        <v>95.79</v>
      </c>
      <c r="Z6" s="34">
        <f t="shared" ref="Z6:AH6" si="4">IF(Z7="",NA(),Z7)</f>
        <v>97.28</v>
      </c>
      <c r="AA6" s="34">
        <f t="shared" si="4"/>
        <v>95.9</v>
      </c>
      <c r="AB6" s="34">
        <f t="shared" si="4"/>
        <v>97.65</v>
      </c>
      <c r="AC6" s="34">
        <f t="shared" si="4"/>
        <v>97.5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70.540000000000006</v>
      </c>
      <c r="BG6" s="34">
        <f t="shared" ref="BG6:BO6" si="7">IF(BG7="",NA(),BG7)</f>
        <v>67.430000000000007</v>
      </c>
      <c r="BH6" s="34">
        <f t="shared" si="7"/>
        <v>60.48</v>
      </c>
      <c r="BI6" s="34">
        <f t="shared" si="7"/>
        <v>7.61</v>
      </c>
      <c r="BJ6" s="33">
        <f t="shared" si="7"/>
        <v>0</v>
      </c>
      <c r="BK6" s="34">
        <f t="shared" si="7"/>
        <v>1554.05</v>
      </c>
      <c r="BL6" s="34">
        <f t="shared" si="7"/>
        <v>1671.86</v>
      </c>
      <c r="BM6" s="34">
        <f t="shared" si="7"/>
        <v>1434.89</v>
      </c>
      <c r="BN6" s="34">
        <f t="shared" si="7"/>
        <v>1298.9100000000001</v>
      </c>
      <c r="BO6" s="34">
        <f t="shared" si="7"/>
        <v>1243.71</v>
      </c>
      <c r="BP6" s="33" t="str">
        <f>IF(BP7="","",IF(BP7="-","【-】","【"&amp;SUBSTITUTE(TEXT(BP7,"#,##0.00"),"-","△")&amp;"】"))</f>
        <v>【1,225.44】</v>
      </c>
      <c r="BQ6" s="34">
        <f>IF(BQ7="",NA(),BQ7)</f>
        <v>85.61</v>
      </c>
      <c r="BR6" s="34">
        <f t="shared" ref="BR6:BZ6" si="8">IF(BR7="",NA(),BR7)</f>
        <v>89.72</v>
      </c>
      <c r="BS6" s="34">
        <f t="shared" si="8"/>
        <v>82.53</v>
      </c>
      <c r="BT6" s="34">
        <f t="shared" si="8"/>
        <v>86.62</v>
      </c>
      <c r="BU6" s="34">
        <f t="shared" si="8"/>
        <v>67.12</v>
      </c>
      <c r="BV6" s="34">
        <f t="shared" si="8"/>
        <v>53.01</v>
      </c>
      <c r="BW6" s="34">
        <f t="shared" si="8"/>
        <v>50.54</v>
      </c>
      <c r="BX6" s="34">
        <f t="shared" si="8"/>
        <v>66.22</v>
      </c>
      <c r="BY6" s="34">
        <f t="shared" si="8"/>
        <v>69.87</v>
      </c>
      <c r="BZ6" s="34">
        <f t="shared" si="8"/>
        <v>74.3</v>
      </c>
      <c r="CA6" s="33" t="str">
        <f>IF(CA7="","",IF(CA7="-","【-】","【"&amp;SUBSTITUTE(TEXT(CA7,"#,##0.00"),"-","△")&amp;"】"))</f>
        <v>【75.58】</v>
      </c>
      <c r="CB6" s="34">
        <f>IF(CB7="",NA(),CB7)</f>
        <v>212.14</v>
      </c>
      <c r="CC6" s="34">
        <f t="shared" ref="CC6:CK6" si="9">IF(CC7="",NA(),CC7)</f>
        <v>208.62</v>
      </c>
      <c r="CD6" s="34">
        <f t="shared" si="9"/>
        <v>227.56</v>
      </c>
      <c r="CE6" s="34">
        <f t="shared" si="9"/>
        <v>218.61</v>
      </c>
      <c r="CF6" s="34">
        <f t="shared" si="9"/>
        <v>280.24</v>
      </c>
      <c r="CG6" s="34">
        <f t="shared" si="9"/>
        <v>299.39</v>
      </c>
      <c r="CH6" s="34">
        <f t="shared" si="9"/>
        <v>320.36</v>
      </c>
      <c r="CI6" s="34">
        <f t="shared" si="9"/>
        <v>246.72</v>
      </c>
      <c r="CJ6" s="34">
        <f t="shared" si="9"/>
        <v>234.96</v>
      </c>
      <c r="CK6" s="34">
        <f t="shared" si="9"/>
        <v>221.81</v>
      </c>
      <c r="CL6" s="33" t="str">
        <f>IF(CL7="","",IF(CL7="-","【-】","【"&amp;SUBSTITUTE(TEXT(CL7,"#,##0.00"),"-","△")&amp;"】"))</f>
        <v>【215.23】</v>
      </c>
      <c r="CM6" s="34">
        <f>IF(CM7="",NA(),CM7)</f>
        <v>63.88</v>
      </c>
      <c r="CN6" s="34">
        <f t="shared" ref="CN6:CV6" si="10">IF(CN7="",NA(),CN7)</f>
        <v>62.12</v>
      </c>
      <c r="CO6" s="34">
        <f t="shared" si="10"/>
        <v>62</v>
      </c>
      <c r="CP6" s="34">
        <f t="shared" si="10"/>
        <v>60.24</v>
      </c>
      <c r="CQ6" s="34">
        <f t="shared" si="10"/>
        <v>59.76</v>
      </c>
      <c r="CR6" s="34">
        <f t="shared" si="10"/>
        <v>36.200000000000003</v>
      </c>
      <c r="CS6" s="34">
        <f t="shared" si="10"/>
        <v>34.74</v>
      </c>
      <c r="CT6" s="34">
        <f t="shared" si="10"/>
        <v>41.35</v>
      </c>
      <c r="CU6" s="34">
        <f t="shared" si="10"/>
        <v>42.9</v>
      </c>
      <c r="CV6" s="34">
        <f t="shared" si="10"/>
        <v>43.36</v>
      </c>
      <c r="CW6" s="33" t="str">
        <f>IF(CW7="","",IF(CW7="-","【-】","【"&amp;SUBSTITUTE(TEXT(CW7,"#,##0.00"),"-","△")&amp;"】"))</f>
        <v>【42.66】</v>
      </c>
      <c r="CX6" s="34">
        <f>IF(CX7="",NA(),CX7)</f>
        <v>88.16</v>
      </c>
      <c r="CY6" s="34">
        <f t="shared" ref="CY6:DG6" si="11">IF(CY7="",NA(),CY7)</f>
        <v>89.11</v>
      </c>
      <c r="CZ6" s="34">
        <f t="shared" si="11"/>
        <v>89.31</v>
      </c>
      <c r="DA6" s="34">
        <f t="shared" si="11"/>
        <v>89.6</v>
      </c>
      <c r="DB6" s="34">
        <f t="shared" si="11"/>
        <v>89.57</v>
      </c>
      <c r="DC6" s="34">
        <f t="shared" si="11"/>
        <v>71.069999999999993</v>
      </c>
      <c r="DD6" s="34">
        <f t="shared" si="11"/>
        <v>70.14</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204251</v>
      </c>
      <c r="D7" s="36">
        <v>47</v>
      </c>
      <c r="E7" s="36">
        <v>17</v>
      </c>
      <c r="F7" s="36">
        <v>4</v>
      </c>
      <c r="G7" s="36">
        <v>0</v>
      </c>
      <c r="H7" s="36" t="s">
        <v>109</v>
      </c>
      <c r="I7" s="36" t="s">
        <v>110</v>
      </c>
      <c r="J7" s="36" t="s">
        <v>111</v>
      </c>
      <c r="K7" s="36" t="s">
        <v>112</v>
      </c>
      <c r="L7" s="36" t="s">
        <v>113</v>
      </c>
      <c r="M7" s="36" t="s">
        <v>114</v>
      </c>
      <c r="N7" s="37" t="s">
        <v>115</v>
      </c>
      <c r="O7" s="37" t="s">
        <v>116</v>
      </c>
      <c r="P7" s="37">
        <v>65.91</v>
      </c>
      <c r="Q7" s="37">
        <v>93.03</v>
      </c>
      <c r="R7" s="37">
        <v>3236</v>
      </c>
      <c r="S7" s="37">
        <v>2941</v>
      </c>
      <c r="T7" s="37">
        <v>140.5</v>
      </c>
      <c r="U7" s="37">
        <v>20.93</v>
      </c>
      <c r="V7" s="37">
        <v>1928</v>
      </c>
      <c r="W7" s="37">
        <v>0.73</v>
      </c>
      <c r="X7" s="37">
        <v>2641.1</v>
      </c>
      <c r="Y7" s="37">
        <v>95.79</v>
      </c>
      <c r="Z7" s="37">
        <v>97.28</v>
      </c>
      <c r="AA7" s="37">
        <v>95.9</v>
      </c>
      <c r="AB7" s="37">
        <v>97.65</v>
      </c>
      <c r="AC7" s="37">
        <v>97.5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70.540000000000006</v>
      </c>
      <c r="BG7" s="37">
        <v>67.430000000000007</v>
      </c>
      <c r="BH7" s="37">
        <v>60.48</v>
      </c>
      <c r="BI7" s="37">
        <v>7.61</v>
      </c>
      <c r="BJ7" s="37">
        <v>0</v>
      </c>
      <c r="BK7" s="37">
        <v>1554.05</v>
      </c>
      <c r="BL7" s="37">
        <v>1671.86</v>
      </c>
      <c r="BM7" s="37">
        <v>1434.89</v>
      </c>
      <c r="BN7" s="37">
        <v>1298.9100000000001</v>
      </c>
      <c r="BO7" s="37">
        <v>1243.71</v>
      </c>
      <c r="BP7" s="37">
        <v>1225.44</v>
      </c>
      <c r="BQ7" s="37">
        <v>85.61</v>
      </c>
      <c r="BR7" s="37">
        <v>89.72</v>
      </c>
      <c r="BS7" s="37">
        <v>82.53</v>
      </c>
      <c r="BT7" s="37">
        <v>86.62</v>
      </c>
      <c r="BU7" s="37">
        <v>67.12</v>
      </c>
      <c r="BV7" s="37">
        <v>53.01</v>
      </c>
      <c r="BW7" s="37">
        <v>50.54</v>
      </c>
      <c r="BX7" s="37">
        <v>66.22</v>
      </c>
      <c r="BY7" s="37">
        <v>69.87</v>
      </c>
      <c r="BZ7" s="37">
        <v>74.3</v>
      </c>
      <c r="CA7" s="37">
        <v>75.58</v>
      </c>
      <c r="CB7" s="37">
        <v>212.14</v>
      </c>
      <c r="CC7" s="37">
        <v>208.62</v>
      </c>
      <c r="CD7" s="37">
        <v>227.56</v>
      </c>
      <c r="CE7" s="37">
        <v>218.61</v>
      </c>
      <c r="CF7" s="37">
        <v>280.24</v>
      </c>
      <c r="CG7" s="37">
        <v>299.39</v>
      </c>
      <c r="CH7" s="37">
        <v>320.36</v>
      </c>
      <c r="CI7" s="37">
        <v>246.72</v>
      </c>
      <c r="CJ7" s="37">
        <v>234.96</v>
      </c>
      <c r="CK7" s="37">
        <v>221.81</v>
      </c>
      <c r="CL7" s="37">
        <v>215.23</v>
      </c>
      <c r="CM7" s="37">
        <v>63.88</v>
      </c>
      <c r="CN7" s="37">
        <v>62.12</v>
      </c>
      <c r="CO7" s="37">
        <v>62</v>
      </c>
      <c r="CP7" s="37">
        <v>60.24</v>
      </c>
      <c r="CQ7" s="37">
        <v>59.76</v>
      </c>
      <c r="CR7" s="37">
        <v>36.200000000000003</v>
      </c>
      <c r="CS7" s="37">
        <v>34.74</v>
      </c>
      <c r="CT7" s="37">
        <v>41.35</v>
      </c>
      <c r="CU7" s="37">
        <v>42.9</v>
      </c>
      <c r="CV7" s="37">
        <v>43.36</v>
      </c>
      <c r="CW7" s="37">
        <v>42.66</v>
      </c>
      <c r="CX7" s="37">
        <v>88.16</v>
      </c>
      <c r="CY7" s="37">
        <v>89.11</v>
      </c>
      <c r="CZ7" s="37">
        <v>89.31</v>
      </c>
      <c r="DA7" s="37">
        <v>89.6</v>
      </c>
      <c r="DB7" s="37">
        <v>89.57</v>
      </c>
      <c r="DC7" s="37">
        <v>71.069999999999993</v>
      </c>
      <c r="DD7" s="37">
        <v>70.14</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2018-12-03T09:14:23Z</dcterms:created>
  <dcterms:modified xsi:type="dcterms:W3CDTF">2019-02-20T12:17:18Z</dcterms:modified>
  <cp:category/>
</cp:coreProperties>
</file>