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4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D8" i="4"/>
  <c r="P8" i="4"/>
  <c r="B8"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<sst xmlns="http://schemas.openxmlformats.org/spreadsheetml/2006/main" count="232" uniqueCount="119">
  <si>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</si>
  <si>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</si>
  <si>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</si>
  <si>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</si>
  <si>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</si>
  <si>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</si>
  <si>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</si>
  <si>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</si>
  <si>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</si>
  <si>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</si>
  <si>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</si>
  <si>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</si>
  <si>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</si>
  <si>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</si>
  <si>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</si>
  <si>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</si>
  <si>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</si>
  <si>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</si>
  <si>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</si>
  <si>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</si>
  <si>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</si>
  <si>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</si>
  <si>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</si>
  <si>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</si>
  <si>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</si>
  <si>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</si>
  <si>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</si>
  <si>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</si>
  <si>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</si>
  <si>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</si>
  <si>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</si>
  <si>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</si>
  <si>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</si>
  <si>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</si>
  <si>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</si>
  <si>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</si>
  <si>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</si>
  <si>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</si>
  <si>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</si>
  <si>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</si>
  <si>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</si>
  <si>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</si>
  <si>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</si>
  <si>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</si>
  <si>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</si>
  <si>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</si>
  <si>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</si>
  <si>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</si>
  <si>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</si>
  <si>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</si>
  <si>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</si>
  <si>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</si>
  <si>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</si>
  <si>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</si>
  <si>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</si>
  <si>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</si>
  <si>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</si>
  <si>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</si>
  <si>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</si>
  <si>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</si>
  <si>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</si>
  <si>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</si>
  <si>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</si>
  <si>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</si>
  <si>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</si>
  <si>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</si>
  <si>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</si>
  <si>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</si>
  <si>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</si>
  <si>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</si>
  <si>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</si>
  <si>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</si>
  <si>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</si>
  <si>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</si>
  <si>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</si>
  <si>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</si>
  <si>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</si>
  <si>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</si>
  <si>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</si>
  <si>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</si>
  <si>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</si>
  <si>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</si>
  <si>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</si>
  <si>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</si>
  <si>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</si>
  <si>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</si>
  <si>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</si>
  <si>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</si>
  <si>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</si>
  <si>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</si>
  <si>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</si>
  <si>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</si>
  <si>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</si>
  <si>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</si>
  <si>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</si>
  <si>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</si>
  <si>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</si>
  <si>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</si>
  <si>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</si>
  <si>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</si>
  <si>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</si>
  <si>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</si>
  <si>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</si>
  <si>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</si>
  <si>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南箕輪村</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</si>
  <si>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</si>
  <si>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</si>
  <si>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</si>
  <si>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</si>
  <si>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</si>
  <si>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</si>
  <si>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</si>
  <si>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</si>
  <si>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</si>
  <si>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</si>
  <si>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</si>
  <si>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本村は、人口増に伴い給水収益も増加傾向にあります。給水収益により給水費用を賄えています。今後も健全経営に努めていきます。
　法定耐用年数を経過する配水管の更新は、有形固定資産減価償却率が高く、経常収支比率が良好であることから、結果的に必要な更新投資を先送りしてきたことが推察されます。
　平成27・28年度でアセットマネジメント(資産管理運用計画)を策定、29年度には経営戦略を策定しました。今後、こうした計画の財政計画と投資計画を基に、各施設の更新を図りながら健全な経営を図っていきます。</t>
    <rPh sb="1" eb="3">
      <t>ホンソン</t>
    </rPh>
    <rPh sb="5" eb="8">
      <t>ジンコウゾウ</t>
    </rPh>
    <rPh sb="9" eb="10">
      <t>トモナ</t>
    </rPh>
    <rPh sb="11" eb="13">
      <t>キュウスイ</t>
    </rPh>
    <rPh sb="13" eb="15">
      <t>シュウエキ</t>
    </rPh>
    <rPh sb="16" eb="18">
      <t>ゾウカ</t>
    </rPh>
    <rPh sb="18" eb="20">
      <t>ケイコウ</t>
    </rPh>
    <rPh sb="26" eb="28">
      <t>キュウスイ</t>
    </rPh>
    <rPh sb="28" eb="30">
      <t>シュウエキ</t>
    </rPh>
    <rPh sb="33" eb="35">
      <t>キュウスイ</t>
    </rPh>
    <rPh sb="35" eb="37">
      <t>ヒヨウ</t>
    </rPh>
    <rPh sb="38" eb="39">
      <t>マカナ</t>
    </rPh>
    <rPh sb="45" eb="47">
      <t>コンゴ</t>
    </rPh>
    <rPh sb="48" eb="50">
      <t>ケンゼン</t>
    </rPh>
    <rPh sb="50" eb="52">
      <t>ケイエイ</t>
    </rPh>
    <rPh sb="53" eb="54">
      <t>ツト</t>
    </rPh>
    <rPh sb="63" eb="65">
      <t>ホウテイ</t>
    </rPh>
    <rPh sb="65" eb="67">
      <t>タイヨウ</t>
    </rPh>
    <rPh sb="67" eb="69">
      <t>ネンスウ</t>
    </rPh>
    <rPh sb="70" eb="72">
      <t>ケイカ</t>
    </rPh>
    <rPh sb="74" eb="77">
      <t>ハイスイカン</t>
    </rPh>
    <rPh sb="78" eb="80">
      <t>コウシン</t>
    </rPh>
    <rPh sb="82" eb="84">
      <t>ユウケイ</t>
    </rPh>
    <rPh sb="84" eb="86">
      <t>コテイ</t>
    </rPh>
    <rPh sb="86" eb="88">
      <t>シサン</t>
    </rPh>
    <rPh sb="88" eb="90">
      <t>ゲンカ</t>
    </rPh>
    <rPh sb="90" eb="92">
      <t>ショウキャク</t>
    </rPh>
    <rPh sb="92" eb="93">
      <t>リツ</t>
    </rPh>
    <rPh sb="94" eb="95">
      <t>タカ</t>
    </rPh>
    <rPh sb="97" eb="99">
      <t>ケイジョウ</t>
    </rPh>
    <rPh sb="99" eb="101">
      <t>シュウシ</t>
    </rPh>
    <rPh sb="101" eb="103">
      <t>ヒリツ</t>
    </rPh>
    <rPh sb="104" eb="106">
      <t>リョウコウ</t>
    </rPh>
    <rPh sb="114" eb="117">
      <t>ケッカテキ</t>
    </rPh>
    <rPh sb="118" eb="120">
      <t>ヒツヨウ</t>
    </rPh>
    <rPh sb="121" eb="123">
      <t>コウシン</t>
    </rPh>
    <rPh sb="123" eb="125">
      <t>トウシ</t>
    </rPh>
    <rPh sb="126" eb="128">
      <t>サキオク</t>
    </rPh>
    <rPh sb="136" eb="138">
      <t>スイサツ</t>
    </rPh>
    <rPh sb="145" eb="147">
      <t>ヘイセイ</t>
    </rPh>
    <rPh sb="152" eb="154">
      <t>ネンド</t>
    </rPh>
    <rPh sb="166" eb="168">
      <t>シサン</t>
    </rPh>
    <rPh sb="168" eb="170">
      <t>カンリ</t>
    </rPh>
    <rPh sb="170" eb="172">
      <t>ウンヨウ</t>
    </rPh>
    <rPh sb="172" eb="174">
      <t>ケイカク</t>
    </rPh>
    <rPh sb="176" eb="178">
      <t>サクテイ</t>
    </rPh>
    <rPh sb="181" eb="183">
      <t>ネンド</t>
    </rPh>
    <rPh sb="185" eb="187">
      <t>ケイエイ</t>
    </rPh>
    <rPh sb="187" eb="189">
      <t>センリャク</t>
    </rPh>
    <rPh sb="190" eb="192">
      <t>サクテイ</t>
    </rPh>
    <rPh sb="197" eb="199">
      <t>コンゴ</t>
    </rPh>
    <rPh sb="204" eb="206">
      <t>ケイカク</t>
    </rPh>
    <rPh sb="207" eb="209">
      <t>ザイセイ</t>
    </rPh>
    <rPh sb="209" eb="211">
      <t>ケイカク</t>
    </rPh>
    <rPh sb="212" eb="214">
      <t>トウシ</t>
    </rPh>
    <rPh sb="214" eb="216">
      <t>ケイカク</t>
    </rPh>
    <rPh sb="217" eb="218">
      <t>モト</t>
    </rPh>
    <rPh sb="220" eb="223">
      <t>カクシセツ</t>
    </rPh>
    <rPh sb="224" eb="226">
      <t>コウシン</t>
    </rPh>
    <rPh sb="227" eb="228">
      <t>ハカ</t>
    </rPh>
    <rPh sb="232" eb="234">
      <t>ケンゼン</t>
    </rPh>
    <rPh sb="235" eb="237">
      <t>ケイエイ</t>
    </rPh>
    <rPh sb="238" eb="239">
      <t>ハカ</t>
    </rPh>
    <phoneticPr fontId="4"/>
  </si>
  <si>
    <t>　経常収支比率、料金回収ともに本村は100％以上になっていることから、昨年同様、黒字経営を維持しています。水道料金滞納者への給水停止により収入を確保し、経費節減を図ったことが考えられます。一般会計からの繰入金もないため、現時点では給水収益で給水費を賄えています。今後も更なる経費節減などをして、安心安全な水を供給するよう努めていきます。
　懸念事項として、29年度の有収率が類似団体平均値より約12％低い値です。老朽化した配水管等の漏水などが原因と思われます。管路更新率も低いため、今後、経営戦略及びアセットマネジメントの計画に基づいた管路更新を実施していきたいと考えています。現在、欠損金はなく積立金がある状況ですが、こうした事業を実施していくと積立金を取崩さなければならなくなります。その際は、利用者の理解を得ながら料金引上げをしていく必要があります。
　漏水については、漏水を発見したら早急にその都度修繕工事を行い、有収率向上に努めていきます。また、漏水調査を今後検討していきます。</t>
    <rPh sb="1" eb="3">
      <t>ケイジョウ</t>
    </rPh>
    <rPh sb="3" eb="5">
      <t>シュウシ</t>
    </rPh>
    <rPh sb="5" eb="7">
      <t>ヒリツ</t>
    </rPh>
    <rPh sb="8" eb="10">
      <t>リョウキン</t>
    </rPh>
    <rPh sb="10" eb="12">
      <t>カイシュウ</t>
    </rPh>
    <rPh sb="15" eb="17">
      <t>ホンムラ</t>
    </rPh>
    <rPh sb="22" eb="24">
      <t>イジョウ</t>
    </rPh>
    <rPh sb="35" eb="37">
      <t>サクネン</t>
    </rPh>
    <rPh sb="37" eb="39">
      <t>ドウヨウ</t>
    </rPh>
    <rPh sb="40" eb="42">
      <t>クロジ</t>
    </rPh>
    <rPh sb="42" eb="44">
      <t>ケイエイ</t>
    </rPh>
    <rPh sb="45" eb="47">
      <t>イジ</t>
    </rPh>
    <rPh sb="57" eb="59">
      <t>タイノウ</t>
    </rPh>
    <rPh sb="87" eb="88">
      <t>カンガ</t>
    </rPh>
    <rPh sb="94" eb="96">
      <t>イッパン</t>
    </rPh>
    <rPh sb="96" eb="98">
      <t>カイケイ</t>
    </rPh>
    <rPh sb="101" eb="103">
      <t>クリイレ</t>
    </rPh>
    <rPh sb="103" eb="104">
      <t>キン</t>
    </rPh>
    <rPh sb="110" eb="113">
      <t>ゲンジテン</t>
    </rPh>
    <rPh sb="115" eb="117">
      <t>キュウスイ</t>
    </rPh>
    <rPh sb="117" eb="119">
      <t>シュウエキ</t>
    </rPh>
    <rPh sb="120" eb="122">
      <t>キュウスイ</t>
    </rPh>
    <rPh sb="122" eb="123">
      <t>ヒ</t>
    </rPh>
    <rPh sb="124" eb="125">
      <t>マカナ</t>
    </rPh>
    <rPh sb="131" eb="133">
      <t>コンゴ</t>
    </rPh>
    <rPh sb="134" eb="135">
      <t>サラ</t>
    </rPh>
    <rPh sb="137" eb="139">
      <t>ケイヒ</t>
    </rPh>
    <rPh sb="139" eb="141">
      <t>セツゲン</t>
    </rPh>
    <rPh sb="147" eb="149">
      <t>アンシン</t>
    </rPh>
    <rPh sb="149" eb="151">
      <t>アンゼン</t>
    </rPh>
    <rPh sb="152" eb="153">
      <t>ミズ</t>
    </rPh>
    <rPh sb="154" eb="156">
      <t>キョウキュウ</t>
    </rPh>
    <rPh sb="160" eb="161">
      <t>ツト</t>
    </rPh>
    <rPh sb="170" eb="172">
      <t>ケネン</t>
    </rPh>
    <rPh sb="172" eb="174">
      <t>ジコウ</t>
    </rPh>
    <rPh sb="183" eb="184">
      <t>ユウ</t>
    </rPh>
    <rPh sb="184" eb="185">
      <t>シュウ</t>
    </rPh>
    <rPh sb="185" eb="186">
      <t>リツ</t>
    </rPh>
    <rPh sb="187" eb="189">
      <t>ルイジ</t>
    </rPh>
    <rPh sb="189" eb="191">
      <t>ダンタイ</t>
    </rPh>
    <rPh sb="191" eb="194">
      <t>ヘイキンチ</t>
    </rPh>
    <rPh sb="196" eb="197">
      <t>ヤク</t>
    </rPh>
    <rPh sb="200" eb="201">
      <t>ヒク</t>
    </rPh>
    <rPh sb="202" eb="203">
      <t>アタイ</t>
    </rPh>
    <rPh sb="206" eb="209">
      <t>ロウキュウカ</t>
    </rPh>
    <rPh sb="211" eb="213">
      <t>ハイスイ</t>
    </rPh>
    <rPh sb="213" eb="214">
      <t>カン</t>
    </rPh>
    <rPh sb="214" eb="215">
      <t>トウ</t>
    </rPh>
    <rPh sb="216" eb="218">
      <t>ロウスイ</t>
    </rPh>
    <rPh sb="221" eb="223">
      <t>ゲンイン</t>
    </rPh>
    <rPh sb="224" eb="225">
      <t>オモ</t>
    </rPh>
    <rPh sb="230" eb="232">
      <t>カンロ</t>
    </rPh>
    <rPh sb="232" eb="234">
      <t>コウシン</t>
    </rPh>
    <rPh sb="234" eb="235">
      <t>リツ</t>
    </rPh>
    <rPh sb="236" eb="237">
      <t>ヒク</t>
    </rPh>
    <rPh sb="241" eb="243">
      <t>コンゴ</t>
    </rPh>
    <rPh sb="244" eb="246">
      <t>ケイエイ</t>
    </rPh>
    <rPh sb="246" eb="248">
      <t>センリャク</t>
    </rPh>
    <rPh sb="248" eb="249">
      <t>オヨ</t>
    </rPh>
    <rPh sb="261" eb="263">
      <t>ケイカク</t>
    </rPh>
    <rPh sb="264" eb="265">
      <t>モト</t>
    </rPh>
    <rPh sb="268" eb="270">
      <t>カンロ</t>
    </rPh>
    <rPh sb="270" eb="272">
      <t>コウシン</t>
    </rPh>
    <rPh sb="273" eb="275">
      <t>ジッシ</t>
    </rPh>
    <rPh sb="282" eb="283">
      <t>カンガ</t>
    </rPh>
    <rPh sb="289" eb="291">
      <t>ゲンザイ</t>
    </rPh>
    <rPh sb="292" eb="295">
      <t>ケッソンキン</t>
    </rPh>
    <rPh sb="298" eb="300">
      <t>ツミタテ</t>
    </rPh>
    <rPh sb="300" eb="301">
      <t>キン</t>
    </rPh>
    <rPh sb="304" eb="306">
      <t>ジョウキョウ</t>
    </rPh>
    <rPh sb="314" eb="316">
      <t>ジギョウ</t>
    </rPh>
    <rPh sb="317" eb="319">
      <t>ジッシ</t>
    </rPh>
    <rPh sb="324" eb="326">
      <t>ツミタテ</t>
    </rPh>
    <rPh sb="326" eb="327">
      <t>キン</t>
    </rPh>
    <rPh sb="328" eb="330">
      <t>トリクズ</t>
    </rPh>
    <rPh sb="346" eb="347">
      <t>サイ</t>
    </rPh>
    <rPh sb="349" eb="352">
      <t>リヨウシャ</t>
    </rPh>
    <rPh sb="353" eb="355">
      <t>リカイ</t>
    </rPh>
    <rPh sb="356" eb="357">
      <t>エ</t>
    </rPh>
    <rPh sb="360" eb="362">
      <t>リョウキン</t>
    </rPh>
    <rPh sb="362" eb="364">
      <t>ヒキア</t>
    </rPh>
    <rPh sb="370" eb="372">
      <t>ヒツヨウ</t>
    </rPh>
    <rPh sb="380" eb="382">
      <t>ロウスイ</t>
    </rPh>
    <rPh sb="388" eb="390">
      <t>ロウスイ</t>
    </rPh>
    <rPh sb="391" eb="393">
      <t>ハッケン</t>
    </rPh>
    <rPh sb="396" eb="398">
      <t>ソウキュウ</t>
    </rPh>
    <rPh sb="401" eb="403">
      <t>ツド</t>
    </rPh>
    <rPh sb="403" eb="405">
      <t>シュウゼン</t>
    </rPh>
    <rPh sb="405" eb="407">
      <t>コウジ</t>
    </rPh>
    <rPh sb="408" eb="409">
      <t>オコナ</t>
    </rPh>
    <rPh sb="411" eb="412">
      <t>ユウ</t>
    </rPh>
    <rPh sb="412" eb="413">
      <t>シュウ</t>
    </rPh>
    <rPh sb="413" eb="414">
      <t>リツ</t>
    </rPh>
    <rPh sb="414" eb="416">
      <t>コウジョウ</t>
    </rPh>
    <rPh sb="417" eb="418">
      <t>ツト</t>
    </rPh>
    <rPh sb="428" eb="430">
      <t>ロウスイ</t>
    </rPh>
    <rPh sb="430" eb="432">
      <t>チョウサ</t>
    </rPh>
    <rPh sb="433" eb="435">
      <t>コンゴ</t>
    </rPh>
    <rPh sb="435" eb="437">
      <t>ケントウ</t>
    </rPh>
    <phoneticPr fontId="4"/>
  </si>
  <si>
    <t>　法定耐用年数を超えた配水管の割合を示す管路経年化率が類似団体平均値より約７％高い値となっています。今後は、村の配管布設状況を適切に把握しながら、経営戦略及びアセットマネジメントの計画に基づき、耐震化を含め、計画的かつ効率的に更新に取り組んでいきます。（財政面を考慮し、当面は対症療法的な施設更新になってしまいます。）</t>
    <rPh sb="1" eb="3">
      <t>ホウテイ</t>
    </rPh>
    <rPh sb="3" eb="5">
      <t>タイヨウ</t>
    </rPh>
    <rPh sb="5" eb="7">
      <t>ネンスウ</t>
    </rPh>
    <rPh sb="8" eb="9">
      <t>コ</t>
    </rPh>
    <rPh sb="11" eb="14">
      <t>ハイスイカン</t>
    </rPh>
    <rPh sb="15" eb="17">
      <t>ワリアイ</t>
    </rPh>
    <rPh sb="18" eb="19">
      <t>シメ</t>
    </rPh>
    <rPh sb="20" eb="22">
      <t>カンロ</t>
    </rPh>
    <rPh sb="22" eb="25">
      <t>ケイネンカ</t>
    </rPh>
    <rPh sb="25" eb="26">
      <t>リツ</t>
    </rPh>
    <rPh sb="27" eb="29">
      <t>ルイジ</t>
    </rPh>
    <rPh sb="29" eb="31">
      <t>ダンタイ</t>
    </rPh>
    <rPh sb="31" eb="34">
      <t>ヘイキンチ</t>
    </rPh>
    <rPh sb="36" eb="37">
      <t>ヤク</t>
    </rPh>
    <rPh sb="39" eb="40">
      <t>タカ</t>
    </rPh>
    <rPh sb="41" eb="42">
      <t>アタイ</t>
    </rPh>
    <rPh sb="50" eb="52">
      <t>コンゴ</t>
    </rPh>
    <rPh sb="54" eb="55">
      <t>ムラ</t>
    </rPh>
    <rPh sb="56" eb="58">
      <t>ハイカン</t>
    </rPh>
    <rPh sb="58" eb="60">
      <t>フセツ</t>
    </rPh>
    <rPh sb="60" eb="62">
      <t>ジョウキョウ</t>
    </rPh>
    <rPh sb="63" eb="65">
      <t>テキセツ</t>
    </rPh>
    <rPh sb="66" eb="68">
      <t>ハアク</t>
    </rPh>
    <rPh sb="97" eb="100">
      <t>タイシンカ</t>
    </rPh>
    <rPh sb="101" eb="102">
      <t>フク</t>
    </rPh>
    <rPh sb="104" eb="107">
      <t>ケイカクテキ</t>
    </rPh>
    <rPh sb="109" eb="112">
      <t>コウリツテキ</t>
    </rPh>
    <rPh sb="113" eb="115">
      <t>コウシン</t>
    </rPh>
    <rPh sb="116" eb="117">
      <t>ト</t>
    </rPh>
    <rPh sb="118" eb="119">
      <t>ク</t>
    </rPh>
    <rPh sb="135" eb="137">
      <t>トウメン</t>
    </rPh>
    <rPh sb="138" eb="140">
      <t>タイショウ</t>
    </rPh>
    <rPh sb="140" eb="142">
      <t>リョウホウ</t>
    </rPh>
    <rPh sb="142" eb="143">
      <t>テキ</t>
    </rPh>
    <rPh sb="144" eb="146">
      <t>シセツ</t>
    </rPh>
    <rPh sb="146" eb="148">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</si>
</sst>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58A-4833-8D2F-3615C8FF6DDF}"/>
            </c:ext>
          </c:extLst>
        </c:ser>
        <c:dLbls>
          <c:showLegendKey val="0"/>
          <c:showVal val="0"/>
          <c:showCatName val="0"/>
          <c:showSerName val="0"/>
          <c:showPercent val="0"/>
          <c:showBubbleSize val="0"/>
        </c:dLbls>
        <c:gapWidth val="150"/>
        <c:axId val="85133568"/>
        <c:axId val="851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958A-4833-8D2F-3615C8FF6DDF}"/>
            </c:ext>
          </c:extLst>
        </c:ser>
        <c:dLbls>
          <c:showLegendKey val="0"/>
          <c:showVal val="0"/>
          <c:showCatName val="0"/>
          <c:showSerName val="0"/>
          <c:showPercent val="0"/>
          <c:showBubbleSize val="0"/>
        </c:dLbls>
        <c:marker val="1"/>
        <c:smooth val="0"/>
        <c:axId val="85133568"/>
        <c:axId val="85135744"/>
      </c:lineChart>
      <c:dateAx>
        <c:axId val="85133568"/>
        <c:scaling>
          <c:orientation val="minMax"/>
        </c:scaling>
        <c:delete val="1"/>
        <c:axPos val="b"/>
        <c:numFmt formatCode="ge" sourceLinked="1"/>
        <c:majorTickMark val="none"/>
        <c:minorTickMark val="none"/>
        <c:tickLblPos val="none"/>
        <c:crossAx val="85135744"/>
        <c:crosses val="autoZero"/>
        <c:auto val="1"/>
        <c:lblOffset val="100"/>
        <c:baseTimeUnit val="years"/>
      </c:dateAx>
      <c:valAx>
        <c:axId val="851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65.23</c:v>
                </c:pt>
                <c:pt idx="1">
                  <c:v>72.19</c:v>
                </c:pt>
                <c:pt idx="2">
                  <c:v>74.38</c:v>
                </c:pt>
                <c:pt idx="3">
                  <c:v>70.150000000000006</c:v>
                </c:pt>
                <c:pt idx="4">
                  <c:v>74.209999999999994</c:v>
                </c:pt>
              </c:numCache>
            </c:numRef>
          </c:val>
          <c:extLst xmlns:c16r2="http://schemas.microsoft.com/office/drawing/2015/06/chart">
            <c:ext xmlns:c16="http://schemas.microsoft.com/office/drawing/2014/chart" uri="{C3380CC4-5D6E-409C-BE32-E72D297353CC}">
              <c16:uniqueId val="{00000000-E51D-486C-83E8-B3F3D2262B83}"/>
            </c:ext>
          </c:extLst>
        </c:ser>
        <c:dLbls>
          <c:showLegendKey val="0"/>
          <c:showVal val="0"/>
          <c:showCatName val="0"/>
          <c:showSerName val="0"/>
          <c:showPercent val="0"/>
          <c:showBubbleSize val="0"/>
        </c:dLbls>
        <c:gapWidth val="150"/>
        <c:axId val="91531904"/>
        <c:axId val="915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E51D-486C-83E8-B3F3D2262B83}"/>
            </c:ext>
          </c:extLst>
        </c:ser>
        <c:dLbls>
          <c:showLegendKey val="0"/>
          <c:showVal val="0"/>
          <c:showCatName val="0"/>
          <c:showSerName val="0"/>
          <c:showPercent val="0"/>
          <c:showBubbleSize val="0"/>
        </c:dLbls>
        <c:marker val="1"/>
        <c:smooth val="0"/>
        <c:axId val="91531904"/>
        <c:axId val="91534080"/>
      </c:lineChart>
      <c:dateAx>
        <c:axId val="91531904"/>
        <c:scaling>
          <c:orientation val="minMax"/>
        </c:scaling>
        <c:delete val="1"/>
        <c:axPos val="b"/>
        <c:numFmt formatCode="ge" sourceLinked="1"/>
        <c:majorTickMark val="none"/>
        <c:minorTickMark val="none"/>
        <c:tickLblPos val="none"/>
        <c:crossAx val="91534080"/>
        <c:crosses val="autoZero"/>
        <c:auto val="1"/>
        <c:lblOffset val="100"/>
        <c:baseTimeUnit val="years"/>
      </c:dateAx>
      <c:valAx>
        <c:axId val="915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74.010000000000005</c:v>
                </c:pt>
                <c:pt idx="1">
                  <c:v>78.56</c:v>
                </c:pt>
                <c:pt idx="2">
                  <c:v>76.47</c:v>
                </c:pt>
                <c:pt idx="3">
                  <c:v>82.21</c:v>
                </c:pt>
                <c:pt idx="4">
                  <c:v>77.239999999999995</c:v>
                </c:pt>
              </c:numCache>
            </c:numRef>
          </c:val>
          <c:extLst xmlns:c16r2="http://schemas.microsoft.com/office/drawing/2015/06/chart">
            <c:ext xmlns:c16="http://schemas.microsoft.com/office/drawing/2014/chart" uri="{C3380CC4-5D6E-409C-BE32-E72D297353CC}">
              <c16:uniqueId val="{00000000-27CB-49FA-ACB7-62DAD36E60F7}"/>
            </c:ext>
          </c:extLst>
        </c:ser>
        <c:dLbls>
          <c:showLegendKey val="0"/>
          <c:showVal val="0"/>
          <c:showCatName val="0"/>
          <c:showSerName val="0"/>
          <c:showPercent val="0"/>
          <c:showBubbleSize val="0"/>
        </c:dLbls>
        <c:gapWidth val="150"/>
        <c:axId val="90209280"/>
        <c:axId val="9021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27CB-49FA-ACB7-62DAD36E60F7}"/>
            </c:ext>
          </c:extLst>
        </c:ser>
        <c:dLbls>
          <c:showLegendKey val="0"/>
          <c:showVal val="0"/>
          <c:showCatName val="0"/>
          <c:showSerName val="0"/>
          <c:showPercent val="0"/>
          <c:showBubbleSize val="0"/>
        </c:dLbls>
        <c:marker val="1"/>
        <c:smooth val="0"/>
        <c:axId val="90209280"/>
        <c:axId val="90211456"/>
      </c:lineChart>
      <c:dateAx>
        <c:axId val="90209280"/>
        <c:scaling>
          <c:orientation val="minMax"/>
        </c:scaling>
        <c:delete val="1"/>
        <c:axPos val="b"/>
        <c:numFmt formatCode="ge" sourceLinked="1"/>
        <c:majorTickMark val="none"/>
        <c:minorTickMark val="none"/>
        <c:tickLblPos val="none"/>
        <c:crossAx val="90211456"/>
        <c:crosses val="autoZero"/>
        <c:auto val="1"/>
        <c:lblOffset val="100"/>
        <c:baseTimeUnit val="years"/>
      </c:dateAx>
      <c:valAx>
        <c:axId val="902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104.55</c:v>
                </c:pt>
                <c:pt idx="1">
                  <c:v>110.34</c:v>
                </c:pt>
                <c:pt idx="2">
                  <c:v>110.8</c:v>
                </c:pt>
                <c:pt idx="3">
                  <c:v>106.77</c:v>
                </c:pt>
                <c:pt idx="4">
                  <c:v>111.5</c:v>
                </c:pt>
              </c:numCache>
            </c:numRef>
          </c:val>
          <c:extLst xmlns:c16r2="http://schemas.microsoft.com/office/drawing/2015/06/chart">
            <c:ext xmlns:c16="http://schemas.microsoft.com/office/drawing/2014/chart" uri="{C3380CC4-5D6E-409C-BE32-E72D297353CC}">
              <c16:uniqueId val="{00000000-8BE7-4119-8846-735DBFCD65ED}"/>
            </c:ext>
          </c:extLst>
        </c:ser>
        <c:dLbls>
          <c:showLegendKey val="0"/>
          <c:showVal val="0"/>
          <c:showCatName val="0"/>
          <c:showSerName val="0"/>
          <c:showPercent val="0"/>
          <c:showBubbleSize val="0"/>
        </c:dLbls>
        <c:gapWidth val="150"/>
        <c:axId val="85174912"/>
        <c:axId val="851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8BE7-4119-8846-735DBFCD65ED}"/>
            </c:ext>
          </c:extLst>
        </c:ser>
        <c:dLbls>
          <c:showLegendKey val="0"/>
          <c:showVal val="0"/>
          <c:showCatName val="0"/>
          <c:showSerName val="0"/>
          <c:showPercent val="0"/>
          <c:showBubbleSize val="0"/>
        </c:dLbls>
        <c:marker val="1"/>
        <c:smooth val="0"/>
        <c:axId val="85174912"/>
        <c:axId val="85185280"/>
      </c:lineChart>
      <c:dateAx>
        <c:axId val="85174912"/>
        <c:scaling>
          <c:orientation val="minMax"/>
        </c:scaling>
        <c:delete val="1"/>
        <c:axPos val="b"/>
        <c:numFmt formatCode="ge" sourceLinked="1"/>
        <c:majorTickMark val="none"/>
        <c:minorTickMark val="none"/>
        <c:tickLblPos val="none"/>
        <c:crossAx val="85185280"/>
        <c:crosses val="autoZero"/>
        <c:auto val="1"/>
        <c:lblOffset val="100"/>
        <c:baseTimeUnit val="years"/>
      </c:dateAx>
      <c:valAx>
        <c:axId val="8518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34.97</c:v>
                </c:pt>
                <c:pt idx="1">
                  <c:v>53.01</c:v>
                </c:pt>
                <c:pt idx="2">
                  <c:v>52.69</c:v>
                </c:pt>
                <c:pt idx="3">
                  <c:v>54.61</c:v>
                </c:pt>
                <c:pt idx="4">
                  <c:v>56.06</c:v>
                </c:pt>
              </c:numCache>
            </c:numRef>
          </c:val>
          <c:extLst xmlns:c16r2="http://schemas.microsoft.com/office/drawing/2015/06/chart">
            <c:ext xmlns:c16="http://schemas.microsoft.com/office/drawing/2014/chart" uri="{C3380CC4-5D6E-409C-BE32-E72D297353CC}">
              <c16:uniqueId val="{00000000-B0A5-4AEF-91B7-CE20C9740D9B}"/>
            </c:ext>
          </c:extLst>
        </c:ser>
        <c:dLbls>
          <c:showLegendKey val="0"/>
          <c:showVal val="0"/>
          <c:showCatName val="0"/>
          <c:showSerName val="0"/>
          <c:showPercent val="0"/>
          <c:showBubbleSize val="0"/>
        </c:dLbls>
        <c:gapWidth val="150"/>
        <c:axId val="87714816"/>
        <c:axId val="877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B0A5-4AEF-91B7-CE20C9740D9B}"/>
            </c:ext>
          </c:extLst>
        </c:ser>
        <c:dLbls>
          <c:showLegendKey val="0"/>
          <c:showVal val="0"/>
          <c:showCatName val="0"/>
          <c:showSerName val="0"/>
          <c:showPercent val="0"/>
          <c:showBubbleSize val="0"/>
        </c:dLbls>
        <c:marker val="1"/>
        <c:smooth val="0"/>
        <c:axId val="87714816"/>
        <c:axId val="87716992"/>
      </c:lineChart>
      <c:dateAx>
        <c:axId val="87714816"/>
        <c:scaling>
          <c:orientation val="minMax"/>
        </c:scaling>
        <c:delete val="1"/>
        <c:axPos val="b"/>
        <c:numFmt formatCode="ge" sourceLinked="1"/>
        <c:majorTickMark val="none"/>
        <c:minorTickMark val="none"/>
        <c:tickLblPos val="none"/>
        <c:crossAx val="87716992"/>
        <c:crosses val="autoZero"/>
        <c:auto val="1"/>
        <c:lblOffset val="100"/>
        <c:baseTimeUnit val="years"/>
      </c:dateAx>
      <c:valAx>
        <c:axId val="877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13.63</c:v>
                </c:pt>
                <c:pt idx="1">
                  <c:v>13.59</c:v>
                </c:pt>
                <c:pt idx="2">
                  <c:v>13.59</c:v>
                </c:pt>
                <c:pt idx="3">
                  <c:v>18.239999999999998</c:v>
                </c:pt>
                <c:pt idx="4">
                  <c:v>18.11</c:v>
                </c:pt>
              </c:numCache>
            </c:numRef>
          </c:val>
          <c:extLst xmlns:c16r2="http://schemas.microsoft.com/office/drawing/2015/06/chart">
            <c:ext xmlns:c16="http://schemas.microsoft.com/office/drawing/2014/chart" uri="{C3380CC4-5D6E-409C-BE32-E72D297353CC}">
              <c16:uniqueId val="{00000000-F192-4D9F-AE45-490F51A04E03}"/>
            </c:ext>
          </c:extLst>
        </c:ser>
        <c:dLbls>
          <c:showLegendKey val="0"/>
          <c:showVal val="0"/>
          <c:showCatName val="0"/>
          <c:showSerName val="0"/>
          <c:showPercent val="0"/>
          <c:showBubbleSize val="0"/>
        </c:dLbls>
        <c:gapWidth val="150"/>
        <c:axId val="87735680"/>
        <c:axId val="8777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F192-4D9F-AE45-490F51A04E03}"/>
            </c:ext>
          </c:extLst>
        </c:ser>
        <c:dLbls>
          <c:showLegendKey val="0"/>
          <c:showVal val="0"/>
          <c:showCatName val="0"/>
          <c:showSerName val="0"/>
          <c:showPercent val="0"/>
          <c:showBubbleSize val="0"/>
        </c:dLbls>
        <c:marker val="1"/>
        <c:smooth val="0"/>
        <c:axId val="87735680"/>
        <c:axId val="87770624"/>
      </c:lineChart>
      <c:dateAx>
        <c:axId val="87735680"/>
        <c:scaling>
          <c:orientation val="minMax"/>
        </c:scaling>
        <c:delete val="1"/>
        <c:axPos val="b"/>
        <c:numFmt formatCode="ge" sourceLinked="1"/>
        <c:majorTickMark val="none"/>
        <c:minorTickMark val="none"/>
        <c:tickLblPos val="none"/>
        <c:crossAx val="87770624"/>
        <c:crosses val="autoZero"/>
        <c:auto val="1"/>
        <c:lblOffset val="100"/>
        <c:baseTimeUnit val="years"/>
      </c:dateAx>
      <c:valAx>
        <c:axId val="877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62-4B07-A409-C6836A08DD8C}"/>
            </c:ext>
          </c:extLst>
        </c:ser>
        <c:dLbls>
          <c:showLegendKey val="0"/>
          <c:showVal val="0"/>
          <c:showCatName val="0"/>
          <c:showSerName val="0"/>
          <c:showPercent val="0"/>
          <c:showBubbleSize val="0"/>
        </c:dLbls>
        <c:gapWidth val="150"/>
        <c:axId val="87792640"/>
        <c:axId val="8998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CB62-4B07-A409-C6836A08DD8C}"/>
            </c:ext>
          </c:extLst>
        </c:ser>
        <c:dLbls>
          <c:showLegendKey val="0"/>
          <c:showVal val="0"/>
          <c:showCatName val="0"/>
          <c:showSerName val="0"/>
          <c:showPercent val="0"/>
          <c:showBubbleSize val="0"/>
        </c:dLbls>
        <c:marker val="1"/>
        <c:smooth val="0"/>
        <c:axId val="87792640"/>
        <c:axId val="89982080"/>
      </c:lineChart>
      <c:dateAx>
        <c:axId val="87792640"/>
        <c:scaling>
          <c:orientation val="minMax"/>
        </c:scaling>
        <c:delete val="1"/>
        <c:axPos val="b"/>
        <c:numFmt formatCode="ge" sourceLinked="1"/>
        <c:majorTickMark val="none"/>
        <c:minorTickMark val="none"/>
        <c:tickLblPos val="none"/>
        <c:crossAx val="89982080"/>
        <c:crosses val="autoZero"/>
        <c:auto val="1"/>
        <c:lblOffset val="100"/>
        <c:baseTimeUnit val="years"/>
      </c:dateAx>
      <c:valAx>
        <c:axId val="8998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2436.58</c:v>
                </c:pt>
                <c:pt idx="1">
                  <c:v>1147.9000000000001</c:v>
                </c:pt>
                <c:pt idx="2">
                  <c:v>709.64</c:v>
                </c:pt>
                <c:pt idx="3">
                  <c:v>1013.36</c:v>
                </c:pt>
                <c:pt idx="4">
                  <c:v>909.51</c:v>
                </c:pt>
              </c:numCache>
            </c:numRef>
          </c:val>
          <c:extLst xmlns:c16r2="http://schemas.microsoft.com/office/drawing/2015/06/chart">
            <c:ext xmlns:c16="http://schemas.microsoft.com/office/drawing/2014/chart" uri="{C3380CC4-5D6E-409C-BE32-E72D297353CC}">
              <c16:uniqueId val="{00000000-9902-487C-9541-D74FE202A4F8}"/>
            </c:ext>
          </c:extLst>
        </c:ser>
        <c:dLbls>
          <c:showLegendKey val="0"/>
          <c:showVal val="0"/>
          <c:showCatName val="0"/>
          <c:showSerName val="0"/>
          <c:showPercent val="0"/>
          <c:showBubbleSize val="0"/>
        </c:dLbls>
        <c:gapWidth val="150"/>
        <c:axId val="90000768"/>
        <c:axId val="900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9902-487C-9541-D74FE202A4F8}"/>
            </c:ext>
          </c:extLst>
        </c:ser>
        <c:dLbls>
          <c:showLegendKey val="0"/>
          <c:showVal val="0"/>
          <c:showCatName val="0"/>
          <c:showSerName val="0"/>
          <c:showPercent val="0"/>
          <c:showBubbleSize val="0"/>
        </c:dLbls>
        <c:marker val="1"/>
        <c:smooth val="0"/>
        <c:axId val="90000768"/>
        <c:axId val="90011136"/>
      </c:lineChart>
      <c:dateAx>
        <c:axId val="90000768"/>
        <c:scaling>
          <c:orientation val="minMax"/>
        </c:scaling>
        <c:delete val="1"/>
        <c:axPos val="b"/>
        <c:numFmt formatCode="ge" sourceLinked="1"/>
        <c:majorTickMark val="none"/>
        <c:minorTickMark val="none"/>
        <c:tickLblPos val="none"/>
        <c:crossAx val="90011136"/>
        <c:crosses val="autoZero"/>
        <c:auto val="1"/>
        <c:lblOffset val="100"/>
        <c:baseTimeUnit val="years"/>
      </c:dateAx>
      <c:valAx>
        <c:axId val="9001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102.77</c:v>
                </c:pt>
                <c:pt idx="1">
                  <c:v>93.73</c:v>
                </c:pt>
                <c:pt idx="2">
                  <c:v>85.19</c:v>
                </c:pt>
                <c:pt idx="3">
                  <c:v>76.5</c:v>
                </c:pt>
                <c:pt idx="4">
                  <c:v>71.08</c:v>
                </c:pt>
              </c:numCache>
            </c:numRef>
          </c:val>
          <c:extLst xmlns:c16r2="http://schemas.microsoft.com/office/drawing/2015/06/chart">
            <c:ext xmlns:c16="http://schemas.microsoft.com/office/drawing/2014/chart" uri="{C3380CC4-5D6E-409C-BE32-E72D297353CC}">
              <c16:uniqueId val="{00000000-6F92-4C7F-94B9-740135673FB2}"/>
            </c:ext>
          </c:extLst>
        </c:ser>
        <c:dLbls>
          <c:showLegendKey val="0"/>
          <c:showVal val="0"/>
          <c:showCatName val="0"/>
          <c:showSerName val="0"/>
          <c:showPercent val="0"/>
          <c:showBubbleSize val="0"/>
        </c:dLbls>
        <c:gapWidth val="150"/>
        <c:axId val="90052864"/>
        <c:axId val="9006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6F92-4C7F-94B9-740135673FB2}"/>
            </c:ext>
          </c:extLst>
        </c:ser>
        <c:dLbls>
          <c:showLegendKey val="0"/>
          <c:showVal val="0"/>
          <c:showCatName val="0"/>
          <c:showSerName val="0"/>
          <c:showPercent val="0"/>
          <c:showBubbleSize val="0"/>
        </c:dLbls>
        <c:marker val="1"/>
        <c:smooth val="0"/>
        <c:axId val="90052864"/>
        <c:axId val="90063232"/>
      </c:lineChart>
      <c:dateAx>
        <c:axId val="90052864"/>
        <c:scaling>
          <c:orientation val="minMax"/>
        </c:scaling>
        <c:delete val="1"/>
        <c:axPos val="b"/>
        <c:numFmt formatCode="ge" sourceLinked="1"/>
        <c:majorTickMark val="none"/>
        <c:minorTickMark val="none"/>
        <c:tickLblPos val="none"/>
        <c:crossAx val="90063232"/>
        <c:crosses val="autoZero"/>
        <c:auto val="1"/>
        <c:lblOffset val="100"/>
        <c:baseTimeUnit val="years"/>
      </c:dateAx>
      <c:valAx>
        <c:axId val="9006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103.08</c:v>
                </c:pt>
                <c:pt idx="1">
                  <c:v>110.47</c:v>
                </c:pt>
                <c:pt idx="2">
                  <c:v>111.06</c:v>
                </c:pt>
                <c:pt idx="3">
                  <c:v>106.59</c:v>
                </c:pt>
                <c:pt idx="4">
                  <c:v>112.22</c:v>
                </c:pt>
              </c:numCache>
            </c:numRef>
          </c:val>
          <c:extLst xmlns:c16r2="http://schemas.microsoft.com/office/drawing/2015/06/chart">
            <c:ext xmlns:c16="http://schemas.microsoft.com/office/drawing/2014/chart" uri="{C3380CC4-5D6E-409C-BE32-E72D297353CC}">
              <c16:uniqueId val="{00000000-2A39-46BA-A4BD-9240E71C20FE}"/>
            </c:ext>
          </c:extLst>
        </c:ser>
        <c:dLbls>
          <c:showLegendKey val="0"/>
          <c:showVal val="0"/>
          <c:showCatName val="0"/>
          <c:showSerName val="0"/>
          <c:showPercent val="0"/>
          <c:showBubbleSize val="0"/>
        </c:dLbls>
        <c:gapWidth val="150"/>
        <c:axId val="90090112"/>
        <c:axId val="900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2A39-46BA-A4BD-9240E71C20FE}"/>
            </c:ext>
          </c:extLst>
        </c:ser>
        <c:dLbls>
          <c:showLegendKey val="0"/>
          <c:showVal val="0"/>
          <c:showCatName val="0"/>
          <c:showSerName val="0"/>
          <c:showPercent val="0"/>
          <c:showBubbleSize val="0"/>
        </c:dLbls>
        <c:marker val="1"/>
        <c:smooth val="0"/>
        <c:axId val="90090112"/>
        <c:axId val="90096384"/>
      </c:lineChart>
      <c:dateAx>
        <c:axId val="90090112"/>
        <c:scaling>
          <c:orientation val="minMax"/>
        </c:scaling>
        <c:delete val="1"/>
        <c:axPos val="b"/>
        <c:numFmt formatCode="ge" sourceLinked="1"/>
        <c:majorTickMark val="none"/>
        <c:minorTickMark val="none"/>
        <c:tickLblPos val="none"/>
        <c:crossAx val="90096384"/>
        <c:crosses val="autoZero"/>
        <c:auto val="1"/>
        <c:lblOffset val="100"/>
        <c:baseTimeUnit val="years"/>
      </c:dateAx>
      <c:valAx>
        <c:axId val="900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167.34</c:v>
                </c:pt>
                <c:pt idx="1">
                  <c:v>156.13</c:v>
                </c:pt>
                <c:pt idx="2">
                  <c:v>155.62</c:v>
                </c:pt>
                <c:pt idx="3">
                  <c:v>161.6</c:v>
                </c:pt>
                <c:pt idx="4">
                  <c:v>148.18</c:v>
                </c:pt>
              </c:numCache>
            </c:numRef>
          </c:val>
          <c:extLst xmlns:c16r2="http://schemas.microsoft.com/office/drawing/2015/06/chart">
            <c:ext xmlns:c16="http://schemas.microsoft.com/office/drawing/2014/chart" uri="{C3380CC4-5D6E-409C-BE32-E72D297353CC}">
              <c16:uniqueId val="{00000000-ECC5-4445-8DCB-CACC4A50CB51}"/>
            </c:ext>
          </c:extLst>
        </c:ser>
        <c:dLbls>
          <c:showLegendKey val="0"/>
          <c:showVal val="0"/>
          <c:showCatName val="0"/>
          <c:showSerName val="0"/>
          <c:showPercent val="0"/>
          <c:showBubbleSize val="0"/>
        </c:dLbls>
        <c:gapWidth val="150"/>
        <c:axId val="90110208"/>
        <c:axId val="915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ECC5-4445-8DCB-CACC4A50CB51}"/>
            </c:ext>
          </c:extLst>
        </c:ser>
        <c:dLbls>
          <c:showLegendKey val="0"/>
          <c:showVal val="0"/>
          <c:showCatName val="0"/>
          <c:showSerName val="0"/>
          <c:showPercent val="0"/>
          <c:showBubbleSize val="0"/>
        </c:dLbls>
        <c:marker val="1"/>
        <c:smooth val="0"/>
        <c:axId val="90110208"/>
        <c:axId val="91509120"/>
      </c:lineChart>
      <c:dateAx>
        <c:axId val="90110208"/>
        <c:scaling>
          <c:orientation val="minMax"/>
        </c:scaling>
        <c:delete val="1"/>
        <c:axPos val="b"/>
        <c:numFmt formatCode="ge" sourceLinked="1"/>
        <c:majorTickMark val="none"/>
        <c:minorTickMark val="none"/>
        <c:tickLblPos val="none"/>
        <c:crossAx val="91509120"/>
        <c:crosses val="autoZero"/>
        <c:auto val="1"/>
        <c:lblOffset val="100"/>
        <c:baseTimeUnit val="years"/>
      </c:dateAx>
      <c:valAx>
        <c:axId val="915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南箕輪村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15391</v>
      </c>
      <c r="AM8" s="59"/>
      <c r="AN8" s="59"/>
      <c r="AO8" s="59"/>
      <c r="AP8" s="59"/>
      <c r="AQ8" s="59"/>
      <c r="AR8" s="59"/>
      <c r="AS8" s="59"/>
      <c r="AT8" s="50">
        <f>データ!$S$6</f>
        <v>40.99</v>
      </c>
      <c r="AU8" s="51"/>
      <c r="AV8" s="51"/>
      <c r="AW8" s="51"/>
      <c r="AX8" s="51"/>
      <c r="AY8" s="51"/>
      <c r="AZ8" s="51"/>
      <c r="BA8" s="51"/>
      <c r="BB8" s="52">
        <f>データ!$T$6</f>
        <v>375.48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89.83</v>
      </c>
      <c r="J10" s="51"/>
      <c r="K10" s="51"/>
      <c r="L10" s="51"/>
      <c r="M10" s="51"/>
      <c r="N10" s="51"/>
      <c r="O10" s="62"/>
      <c r="P10" s="52">
        <f>データ!$P$6</f>
        <v>89.2</v>
      </c>
      <c r="Q10" s="52"/>
      <c r="R10" s="52"/>
      <c r="S10" s="52"/>
      <c r="T10" s="52"/>
      <c r="U10" s="52"/>
      <c r="V10" s="52"/>
      <c r="W10" s="59">
        <f>データ!$Q$6</f>
        <v>3137</v>
      </c>
      <c r="X10" s="59"/>
      <c r="Y10" s="59"/>
      <c r="Z10" s="59"/>
      <c r="AA10" s="59"/>
      <c r="AB10" s="59"/>
      <c r="AC10" s="59"/>
      <c r="AD10" s="2"/>
      <c r="AE10" s="2"/>
      <c r="AF10" s="2"/>
      <c r="AG10" s="2"/>
      <c r="AH10" s="4"/>
      <c r="AI10" s="4"/>
      <c r="AJ10" s="4"/>
      <c r="AK10" s="4"/>
      <c r="AL10" s="59">
        <f>データ!$U$6</f>
        <v>13720</v>
      </c>
      <c r="AM10" s="59"/>
      <c r="AN10" s="59"/>
      <c r="AO10" s="59"/>
      <c r="AP10" s="59"/>
      <c r="AQ10" s="59"/>
      <c r="AR10" s="59"/>
      <c r="AS10" s="59"/>
      <c r="AT10" s="50">
        <f>データ!$V$6</f>
        <v>20.25</v>
      </c>
      <c r="AU10" s="51"/>
      <c r="AV10" s="51"/>
      <c r="AW10" s="51"/>
      <c r="AX10" s="51"/>
      <c r="AY10" s="51"/>
      <c r="AZ10" s="51"/>
      <c r="BA10" s="51"/>
      <c r="BB10" s="52">
        <f>データ!$W$6</f>
        <v>677.53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BeTXFhkiIPUqtGIbVH6PDpk2L2hT6AlD3JInW8oD1VOfQ/MTrulRSOx5v0qjLoBX6UOF3FWWxrhtAuoSXqBw==" saltValue="nQlMnkfC4HnUBjQUNYURp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203858</v>
      </c>
      <c r="D6" s="33">
        <f t="shared" si="3"/>
        <v>46</v>
      </c>
      <c r="E6" s="33">
        <f t="shared" si="3"/>
        <v>1</v>
      </c>
      <c r="F6" s="33">
        <f t="shared" si="3"/>
        <v>0</v>
      </c>
      <c r="G6" s="33">
        <f t="shared" si="3"/>
        <v>1</v>
      </c>
      <c r="H6" s="33" t="str">
        <f t="shared" si="3"/>
        <v>長野県　南箕輪村</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89.83</v>
      </c>
      <c r="P6" s="34">
        <f t="shared" si="3"/>
        <v>89.2</v>
      </c>
      <c r="Q6" s="34">
        <f t="shared" si="3"/>
        <v>3137</v>
      </c>
      <c r="R6" s="34">
        <f t="shared" si="3"/>
        <v>15391</v>
      </c>
      <c r="S6" s="34">
        <f t="shared" si="3"/>
        <v>40.99</v>
      </c>
      <c r="T6" s="34">
        <f t="shared" si="3"/>
        <v>375.48</v>
      </c>
      <c r="U6" s="34">
        <f t="shared" si="3"/>
        <v>13720</v>
      </c>
      <c r="V6" s="34">
        <f t="shared" si="3"/>
        <v>20.25</v>
      </c>
      <c r="W6" s="34">
        <f t="shared" si="3"/>
        <v>677.53</v>
      </c>
      <c r="X6" s="35">
        <f>IF(X7="",NA(),X7)</f>
        <v>104.55</v>
      </c>
      <c r="Y6" s="35">
        <f t="shared" ref="Y6:AG6" si="4">IF(Y7="",NA(),Y7)</f>
        <v>110.34</v>
      </c>
      <c r="Z6" s="35">
        <f t="shared" si="4"/>
        <v>110.8</v>
      </c>
      <c r="AA6" s="35">
        <f t="shared" si="4"/>
        <v>106.77</v>
      </c>
      <c r="AB6" s="35">
        <f t="shared" si="4"/>
        <v>111.5</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2436.58</v>
      </c>
      <c r="AU6" s="35">
        <f t="shared" ref="AU6:BC6" si="6">IF(AU7="",NA(),AU7)</f>
        <v>1147.9000000000001</v>
      </c>
      <c r="AV6" s="35">
        <f t="shared" si="6"/>
        <v>709.64</v>
      </c>
      <c r="AW6" s="35">
        <f t="shared" si="6"/>
        <v>1013.36</v>
      </c>
      <c r="AX6" s="35">
        <f t="shared" si="6"/>
        <v>909.51</v>
      </c>
      <c r="AY6" s="35">
        <f t="shared" si="6"/>
        <v>1081.23</v>
      </c>
      <c r="AZ6" s="35">
        <f t="shared" si="6"/>
        <v>406.37</v>
      </c>
      <c r="BA6" s="35">
        <f t="shared" si="6"/>
        <v>398.29</v>
      </c>
      <c r="BB6" s="35">
        <f t="shared" si="6"/>
        <v>388.67</v>
      </c>
      <c r="BC6" s="35">
        <f t="shared" si="6"/>
        <v>355.27</v>
      </c>
      <c r="BD6" s="34" t="str">
        <f>IF(BD7="","",IF(BD7="-","【-】","【"&amp;SUBSTITUTE(TEXT(BD7,"#,##0.00"),"-","△")&amp;"】"))</f>
        <v>【264.34】</v>
      </c>
      <c r="BE6" s="35">
        <f>IF(BE7="",NA(),BE7)</f>
        <v>102.77</v>
      </c>
      <c r="BF6" s="35">
        <f t="shared" ref="BF6:BN6" si="7">IF(BF7="",NA(),BF7)</f>
        <v>93.73</v>
      </c>
      <c r="BG6" s="35">
        <f t="shared" si="7"/>
        <v>85.19</v>
      </c>
      <c r="BH6" s="35">
        <f t="shared" si="7"/>
        <v>76.5</v>
      </c>
      <c r="BI6" s="35">
        <f t="shared" si="7"/>
        <v>71.08</v>
      </c>
      <c r="BJ6" s="35">
        <f t="shared" si="7"/>
        <v>443.13</v>
      </c>
      <c r="BK6" s="35">
        <f t="shared" si="7"/>
        <v>442.54</v>
      </c>
      <c r="BL6" s="35">
        <f t="shared" si="7"/>
        <v>431</v>
      </c>
      <c r="BM6" s="35">
        <f t="shared" si="7"/>
        <v>422.5</v>
      </c>
      <c r="BN6" s="35">
        <f t="shared" si="7"/>
        <v>458.27</v>
      </c>
      <c r="BO6" s="34" t="str">
        <f>IF(BO7="","",IF(BO7="-","【-】","【"&amp;SUBSTITUTE(TEXT(BO7,"#,##0.00"),"-","△")&amp;"】"))</f>
        <v>【274.27】</v>
      </c>
      <c r="BP6" s="35">
        <f>IF(BP7="",NA(),BP7)</f>
        <v>103.08</v>
      </c>
      <c r="BQ6" s="35">
        <f t="shared" ref="BQ6:BY6" si="8">IF(BQ7="",NA(),BQ7)</f>
        <v>110.47</v>
      </c>
      <c r="BR6" s="35">
        <f t="shared" si="8"/>
        <v>111.06</v>
      </c>
      <c r="BS6" s="35">
        <f t="shared" si="8"/>
        <v>106.59</v>
      </c>
      <c r="BT6" s="35">
        <f t="shared" si="8"/>
        <v>112.22</v>
      </c>
      <c r="BU6" s="35">
        <f t="shared" si="8"/>
        <v>95.4</v>
      </c>
      <c r="BV6" s="35">
        <f t="shared" si="8"/>
        <v>98.6</v>
      </c>
      <c r="BW6" s="35">
        <f t="shared" si="8"/>
        <v>100.82</v>
      </c>
      <c r="BX6" s="35">
        <f t="shared" si="8"/>
        <v>101.64</v>
      </c>
      <c r="BY6" s="35">
        <f t="shared" si="8"/>
        <v>96.77</v>
      </c>
      <c r="BZ6" s="34" t="str">
        <f>IF(BZ7="","",IF(BZ7="-","【-】","【"&amp;SUBSTITUTE(TEXT(BZ7,"#,##0.00"),"-","△")&amp;"】"))</f>
        <v>【104.36】</v>
      </c>
      <c r="CA6" s="35">
        <f>IF(CA7="",NA(),CA7)</f>
        <v>167.34</v>
      </c>
      <c r="CB6" s="35">
        <f t="shared" ref="CB6:CJ6" si="9">IF(CB7="",NA(),CB7)</f>
        <v>156.13</v>
      </c>
      <c r="CC6" s="35">
        <f t="shared" si="9"/>
        <v>155.62</v>
      </c>
      <c r="CD6" s="35">
        <f t="shared" si="9"/>
        <v>161.6</v>
      </c>
      <c r="CE6" s="35">
        <f t="shared" si="9"/>
        <v>148.18</v>
      </c>
      <c r="CF6" s="35">
        <f t="shared" si="9"/>
        <v>186.15</v>
      </c>
      <c r="CG6" s="35">
        <f t="shared" si="9"/>
        <v>181.67</v>
      </c>
      <c r="CH6" s="35">
        <f t="shared" si="9"/>
        <v>179.55</v>
      </c>
      <c r="CI6" s="35">
        <f t="shared" si="9"/>
        <v>179.16</v>
      </c>
      <c r="CJ6" s="35">
        <f t="shared" si="9"/>
        <v>187.18</v>
      </c>
      <c r="CK6" s="34" t="str">
        <f>IF(CK7="","",IF(CK7="-","【-】","【"&amp;SUBSTITUTE(TEXT(CK7,"#,##0.00"),"-","△")&amp;"】"))</f>
        <v>【165.71】</v>
      </c>
      <c r="CL6" s="35">
        <f>IF(CL7="",NA(),CL7)</f>
        <v>65.23</v>
      </c>
      <c r="CM6" s="35">
        <f t="shared" ref="CM6:CU6" si="10">IF(CM7="",NA(),CM7)</f>
        <v>72.19</v>
      </c>
      <c r="CN6" s="35">
        <f t="shared" si="10"/>
        <v>74.38</v>
      </c>
      <c r="CO6" s="35">
        <f t="shared" si="10"/>
        <v>70.150000000000006</v>
      </c>
      <c r="CP6" s="35">
        <f t="shared" si="10"/>
        <v>74.209999999999994</v>
      </c>
      <c r="CQ6" s="35">
        <f t="shared" si="10"/>
        <v>54.47</v>
      </c>
      <c r="CR6" s="35">
        <f t="shared" si="10"/>
        <v>53.61</v>
      </c>
      <c r="CS6" s="35">
        <f t="shared" si="10"/>
        <v>53.52</v>
      </c>
      <c r="CT6" s="35">
        <f t="shared" si="10"/>
        <v>54.24</v>
      </c>
      <c r="CU6" s="35">
        <f t="shared" si="10"/>
        <v>55.88</v>
      </c>
      <c r="CV6" s="34" t="str">
        <f>IF(CV7="","",IF(CV7="-","【-】","【"&amp;SUBSTITUTE(TEXT(CV7,"#,##0.00"),"-","△")&amp;"】"))</f>
        <v>【60.41】</v>
      </c>
      <c r="CW6" s="35">
        <f>IF(CW7="",NA(),CW7)</f>
        <v>74.010000000000005</v>
      </c>
      <c r="CX6" s="35">
        <f t="shared" ref="CX6:DF6" si="11">IF(CX7="",NA(),CX7)</f>
        <v>78.56</v>
      </c>
      <c r="CY6" s="35">
        <f t="shared" si="11"/>
        <v>76.47</v>
      </c>
      <c r="CZ6" s="35">
        <f t="shared" si="11"/>
        <v>82.21</v>
      </c>
      <c r="DA6" s="35">
        <f t="shared" si="11"/>
        <v>77.239999999999995</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34.97</v>
      </c>
      <c r="DI6" s="35">
        <f t="shared" ref="DI6:DQ6" si="12">IF(DI7="",NA(),DI7)</f>
        <v>53.01</v>
      </c>
      <c r="DJ6" s="35">
        <f t="shared" si="12"/>
        <v>52.69</v>
      </c>
      <c r="DK6" s="35">
        <f t="shared" si="12"/>
        <v>54.61</v>
      </c>
      <c r="DL6" s="35">
        <f t="shared" si="12"/>
        <v>56.06</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13.63</v>
      </c>
      <c r="DT6" s="35">
        <f t="shared" ref="DT6:EB6" si="13">IF(DT7="",NA(),DT7)</f>
        <v>13.59</v>
      </c>
      <c r="DU6" s="35">
        <f t="shared" si="13"/>
        <v>13.59</v>
      </c>
      <c r="DV6" s="35">
        <f t="shared" si="13"/>
        <v>18.239999999999998</v>
      </c>
      <c r="DW6" s="35">
        <f t="shared" si="13"/>
        <v>18.11</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5">
        <f t="shared" ref="EE6:EM6" si="14">IF(EE7="",NA(),EE7)</f>
        <v>0.15</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203858</v>
      </c>
      <c r="D7" s="37">
        <v>46</v>
      </c>
      <c r="E7" s="37">
        <v>1</v>
      </c>
      <c r="F7" s="37">
        <v>0</v>
      </c>
      <c r="G7" s="37">
        <v>1</v>
      </c>
      <c r="H7" s="37" t="s">
        <v>104</v>
      </c>
      <c r="I7" s="37" t="s">
        <v>105</v>
      </c>
      <c r="J7" s="37" t="s">
        <v>106</v>
      </c>
      <c r="K7" s="37" t="s">
        <v>107</v>
      </c>
      <c r="L7" s="37" t="s">
        <v>108</v>
      </c>
      <c r="M7" s="37" t="s">
        <v>115</v>
      </c>
      <c r="N7" s="38" t="s">
        <v>109</v>
      </c>
      <c r="O7" s="38">
        <v>89.83</v>
      </c>
      <c r="P7" s="38">
        <v>89.2</v>
      </c>
      <c r="Q7" s="38">
        <v>3137</v>
      </c>
      <c r="R7" s="38">
        <v>15391</v>
      </c>
      <c r="S7" s="38">
        <v>40.99</v>
      </c>
      <c r="T7" s="38">
        <v>375.48</v>
      </c>
      <c r="U7" s="38">
        <v>13720</v>
      </c>
      <c r="V7" s="38">
        <v>20.25</v>
      </c>
      <c r="W7" s="38">
        <v>677.53</v>
      </c>
      <c r="X7" s="38">
        <v>104.55</v>
      </c>
      <c r="Y7" s="38">
        <v>110.34</v>
      </c>
      <c r="Z7" s="38">
        <v>110.8</v>
      </c>
      <c r="AA7" s="38">
        <v>106.77</v>
      </c>
      <c r="AB7" s="38">
        <v>111.5</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2436.58</v>
      </c>
      <c r="AU7" s="38">
        <v>1147.9000000000001</v>
      </c>
      <c r="AV7" s="38">
        <v>709.64</v>
      </c>
      <c r="AW7" s="38">
        <v>1013.36</v>
      </c>
      <c r="AX7" s="38">
        <v>909.51</v>
      </c>
      <c r="AY7" s="38">
        <v>1081.23</v>
      </c>
      <c r="AZ7" s="38">
        <v>406.37</v>
      </c>
      <c r="BA7" s="38">
        <v>398.29</v>
      </c>
      <c r="BB7" s="38">
        <v>388.67</v>
      </c>
      <c r="BC7" s="38">
        <v>355.27</v>
      </c>
      <c r="BD7" s="38">
        <v>264.33999999999997</v>
      </c>
      <c r="BE7" s="38">
        <v>102.77</v>
      </c>
      <c r="BF7" s="38">
        <v>93.73</v>
      </c>
      <c r="BG7" s="38">
        <v>85.19</v>
      </c>
      <c r="BH7" s="38">
        <v>76.5</v>
      </c>
      <c r="BI7" s="38">
        <v>71.08</v>
      </c>
      <c r="BJ7" s="38">
        <v>443.13</v>
      </c>
      <c r="BK7" s="38">
        <v>442.54</v>
      </c>
      <c r="BL7" s="38">
        <v>431</v>
      </c>
      <c r="BM7" s="38">
        <v>422.5</v>
      </c>
      <c r="BN7" s="38">
        <v>458.27</v>
      </c>
      <c r="BO7" s="38">
        <v>274.27</v>
      </c>
      <c r="BP7" s="38">
        <v>103.08</v>
      </c>
      <c r="BQ7" s="38">
        <v>110.47</v>
      </c>
      <c r="BR7" s="38">
        <v>111.06</v>
      </c>
      <c r="BS7" s="38">
        <v>106.59</v>
      </c>
      <c r="BT7" s="38">
        <v>112.22</v>
      </c>
      <c r="BU7" s="38">
        <v>95.4</v>
      </c>
      <c r="BV7" s="38">
        <v>98.6</v>
      </c>
      <c r="BW7" s="38">
        <v>100.82</v>
      </c>
      <c r="BX7" s="38">
        <v>101.64</v>
      </c>
      <c r="BY7" s="38">
        <v>96.77</v>
      </c>
      <c r="BZ7" s="38">
        <v>104.36</v>
      </c>
      <c r="CA7" s="38">
        <v>167.34</v>
      </c>
      <c r="CB7" s="38">
        <v>156.13</v>
      </c>
      <c r="CC7" s="38">
        <v>155.62</v>
      </c>
      <c r="CD7" s="38">
        <v>161.6</v>
      </c>
      <c r="CE7" s="38">
        <v>148.18</v>
      </c>
      <c r="CF7" s="38">
        <v>186.15</v>
      </c>
      <c r="CG7" s="38">
        <v>181.67</v>
      </c>
      <c r="CH7" s="38">
        <v>179.55</v>
      </c>
      <c r="CI7" s="38">
        <v>179.16</v>
      </c>
      <c r="CJ7" s="38">
        <v>187.18</v>
      </c>
      <c r="CK7" s="38">
        <v>165.71</v>
      </c>
      <c r="CL7" s="38">
        <v>65.23</v>
      </c>
      <c r="CM7" s="38">
        <v>72.19</v>
      </c>
      <c r="CN7" s="38">
        <v>74.38</v>
      </c>
      <c r="CO7" s="38">
        <v>70.150000000000006</v>
      </c>
      <c r="CP7" s="38">
        <v>74.209999999999994</v>
      </c>
      <c r="CQ7" s="38">
        <v>54.47</v>
      </c>
      <c r="CR7" s="38">
        <v>53.61</v>
      </c>
      <c r="CS7" s="38">
        <v>53.52</v>
      </c>
      <c r="CT7" s="38">
        <v>54.24</v>
      </c>
      <c r="CU7" s="38">
        <v>55.88</v>
      </c>
      <c r="CV7" s="38">
        <v>60.41</v>
      </c>
      <c r="CW7" s="38">
        <v>74.010000000000005</v>
      </c>
      <c r="CX7" s="38">
        <v>78.56</v>
      </c>
      <c r="CY7" s="38">
        <v>76.47</v>
      </c>
      <c r="CZ7" s="38">
        <v>82.21</v>
      </c>
      <c r="DA7" s="38">
        <v>77.239999999999995</v>
      </c>
      <c r="DB7" s="38">
        <v>81.459999999999994</v>
      </c>
      <c r="DC7" s="38">
        <v>81.31</v>
      </c>
      <c r="DD7" s="38">
        <v>81.459999999999994</v>
      </c>
      <c r="DE7" s="38">
        <v>81.680000000000007</v>
      </c>
      <c r="DF7" s="38">
        <v>80.989999999999995</v>
      </c>
      <c r="DG7" s="38">
        <v>89.93</v>
      </c>
      <c r="DH7" s="38">
        <v>34.97</v>
      </c>
      <c r="DI7" s="38">
        <v>53.01</v>
      </c>
      <c r="DJ7" s="38">
        <v>52.69</v>
      </c>
      <c r="DK7" s="38">
        <v>54.61</v>
      </c>
      <c r="DL7" s="38">
        <v>56.06</v>
      </c>
      <c r="DM7" s="38">
        <v>38.520000000000003</v>
      </c>
      <c r="DN7" s="38">
        <v>46.67</v>
      </c>
      <c r="DO7" s="38">
        <v>47.7</v>
      </c>
      <c r="DP7" s="38">
        <v>48.14</v>
      </c>
      <c r="DQ7" s="38">
        <v>46.61</v>
      </c>
      <c r="DR7" s="38">
        <v>48.12</v>
      </c>
      <c r="DS7" s="38">
        <v>13.63</v>
      </c>
      <c r="DT7" s="38">
        <v>13.59</v>
      </c>
      <c r="DU7" s="38">
        <v>13.59</v>
      </c>
      <c r="DV7" s="38">
        <v>18.239999999999998</v>
      </c>
      <c r="DW7" s="38">
        <v>18.11</v>
      </c>
      <c r="DX7" s="38">
        <v>9.43</v>
      </c>
      <c r="DY7" s="38">
        <v>10.029999999999999</v>
      </c>
      <c r="DZ7" s="38">
        <v>7.26</v>
      </c>
      <c r="EA7" s="38">
        <v>11.13</v>
      </c>
      <c r="EB7" s="38">
        <v>10.84</v>
      </c>
      <c r="EC7" s="38">
        <v>15.89</v>
      </c>
      <c r="ED7" s="38">
        <v>0</v>
      </c>
      <c r="EE7" s="38">
        <v>0.15</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110</v>
      </c>
      <c r="C9" s="41" t="s">
        <v>111</v>
      </c>
      <c r="D9" s="41" t="s">
        <v>112</v>
      </c>
      <c r="E9" s="41" t="s">
        <v>113</v>
      </c>
      <c r="F9" s="41" t="s">
        <v>114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2019-02-07T03:01:09Z</cp:lastPrinted>
  <dcterms:created xsi:type="dcterms:W3CDTF">2018-12-03T08:31:32Z</dcterms:created>
  <dcterms:modified xsi:type="dcterms:W3CDTF">2019-02-20T11:09:27Z</dcterms:modified>
  <cp:category/>
</cp:coreProperties>
</file>