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1TCVANhX2A5M0tTTSQaNrNJKo9u7AbJM/vRgIV2qtQOhv1oZMjclTqZ7XLLpxCHxW8y/sHeqbnzVt1yrJTGTw==" workbookSaltValue="UfZJffA/oWyPdiMtRGNp9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<sst xmlns="http://schemas.openxmlformats.org/spreadsheetml/2006/main" count="232" uniqueCount="120">
  <si>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</si>
  <si>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</si>
  <si>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</si>
  <si>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</si>
  <si>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</si>
  <si>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</si>
  <si>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</si>
  <si>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</si>
  <si>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</si>
  <si>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</si>
  <si>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</si>
  <si>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</si>
  <si>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</si>
  <si>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</si>
  <si>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</si>
  <si>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</si>
  <si>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</si>
  <si>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</si>
  <si>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</si>
  <si>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</si>
  <si>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</si>
  <si>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</si>
  <si>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</si>
  <si>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</si>
  <si>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</si>
  <si>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</si>
  <si>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</si>
  <si>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</si>
  <si>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</si>
  <si>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</si>
  <si>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</si>
  <si>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</si>
  <si>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</si>
  <si>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</si>
  <si>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</si>
  <si>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</si>
  <si>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</si>
  <si>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</si>
  <si>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</si>
  <si>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</si>
  <si>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</si>
  <si>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</si>
  <si>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</si>
  <si>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</si>
  <si>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</si>
  <si>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</si>
  <si>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</si>
  <si>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</si>
  <si>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</si>
  <si>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</si>
  <si>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</si>
  <si>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</si>
  <si>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</si>
  <si>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</si>
  <si>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</si>
  <si>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</si>
  <si>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</si>
  <si>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</si>
  <si>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</si>
  <si>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</si>
  <si>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</si>
  <si>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</si>
  <si>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</si>
  <si>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</si>
  <si>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</si>
  <si>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</si>
  <si>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</si>
  <si>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</si>
  <si>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</si>
  <si>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</si>
  <si>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</si>
  <si>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</si>
  <si>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</si>
  <si>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</si>
  <si>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</si>
  <si>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</si>
  <si>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</si>
  <si>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</si>
  <si>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</si>
  <si>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</si>
  <si>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</si>
  <si>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</si>
  <si>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</si>
  <si>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</si>
  <si>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</si>
  <si>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</si>
  <si>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</si>
  <si>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</si>
  <si>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</si>
  <si>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</si>
  <si>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</si>
  <si>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</si>
  <si>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</si>
  <si>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</si>
  <si>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</si>
  <si>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</si>
  <si>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</si>
  <si>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</si>
  <si>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</si>
  <si>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</si>
  <si>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</si>
  <si>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</si>
  <si>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</si>
  <si>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</si>
  <si>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</si>
  <si>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富士見町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</si>
  <si>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</si>
  <si>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</si>
  <si>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</si>
  <si>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</si>
  <si>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</si>
  <si>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</si>
  <si>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</si>
  <si>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</si>
  <si>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</si>
  <si>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</si>
  <si>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</si>
  <si>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富士見町では、今後更新時期を迎える水道施設を対象に、中長期的な更新需要や財政収支の見通しを踏まえた「アセットマネジメント計画」を策定しています。
水需要や施設などの更新需要及び財政収支見通しを踏まえ、水源利用の適正化、施設の老朽化対策、水需要に応じた施設規模の適正化、危機管理対策などを計画しています。
また、平成28年度に策定した「経営戦略」との整合をはかり着実に計画を推進していきます。
人口は確実に減少しており、料金収入も確実に減少していきます。健全な経営が維持できるよう更なる経費節減に取り組み、安心・安全の水道事業の実現に努めていきます。</t>
    <rPh sb="0" eb="4">
      <t>フジミマチ</t>
    </rPh>
    <rPh sb="60" eb="62">
      <t>ケイカク</t>
    </rPh>
    <rPh sb="64" eb="66">
      <t>サクテイ</t>
    </rPh>
    <rPh sb="143" eb="145">
      <t>ケイカク</t>
    </rPh>
    <rPh sb="155" eb="157">
      <t>ヘイセイ</t>
    </rPh>
    <rPh sb="159" eb="160">
      <t>ネン</t>
    </rPh>
    <rPh sb="160" eb="161">
      <t>ド</t>
    </rPh>
    <rPh sb="162" eb="164">
      <t>サクテイ</t>
    </rPh>
    <rPh sb="167" eb="169">
      <t>ケイエイ</t>
    </rPh>
    <rPh sb="169" eb="171">
      <t>センリャク</t>
    </rPh>
    <rPh sb="174" eb="176">
      <t>セイゴウ</t>
    </rPh>
    <rPh sb="183" eb="185">
      <t>ケイカク</t>
    </rPh>
    <rPh sb="197" eb="199">
      <t>ジンコウ</t>
    </rPh>
    <rPh sb="200" eb="202">
      <t>カクジツ</t>
    </rPh>
    <rPh sb="203" eb="205">
      <t>ゲンショウ</t>
    </rPh>
    <rPh sb="210" eb="212">
      <t>リョウキン</t>
    </rPh>
    <rPh sb="212" eb="214">
      <t>シュウニュウ</t>
    </rPh>
    <rPh sb="215" eb="217">
      <t>カクジツ</t>
    </rPh>
    <rPh sb="218" eb="220">
      <t>ゲンショウ</t>
    </rPh>
    <rPh sb="227" eb="229">
      <t>ケンゼン</t>
    </rPh>
    <rPh sb="230" eb="232">
      <t>ケイエイ</t>
    </rPh>
    <rPh sb="233" eb="235">
      <t>イジ</t>
    </rPh>
    <rPh sb="261" eb="263">
      <t>ジギョウ</t>
    </rPh>
    <phoneticPr fontId="16"/>
  </si>
  <si>
    <t>富士見町水道事業は健全な経営状況を保っています。　
①経常費用が経常収支によりどの程度賄われているかを示すもので、100％を超えているため収支は黒字です。類似団体平均と比較しても高い数値であり、良好な健全経営を維持しています。
②営業収益に対する累積欠損金は発生していません。
③1年以内の債務に対する支払いの能力を表すもので、支払い能力は高いといえます。
④企業債残高の規模を表すもので、類似団体比率より低い数値となりますが、企業債の残高が少なくなるとともに施設の老朽化が進んでいます。
⑤供給単価と給水原価の関係をみるもので、給水に係る費用を給水収益で賄えています。
⑥類似団体平均より低く有収水量1㎥あたりのコストが抑えられています。
⑦施設の利用状況や適正規模の判断に使うもので、類似団体平均より高く、効率的に施設を利用しています。
⑧施設の稼動が収益に繋がっているかを判断する指標で、数値が低い場合は漏水が多いことを表します。類似団体平均より低い数値ですが、漏水調査や修繕により近年は上昇傾向にあります。
施設の老朽化とともに漏水の可能性も高まるため、継続的な調査と修繕が必要です。</t>
    <rPh sb="0" eb="4">
      <t>フジミマチ</t>
    </rPh>
    <rPh sb="4" eb="6">
      <t>スイドウ</t>
    </rPh>
    <rPh sb="6" eb="8">
      <t>ジギョウ</t>
    </rPh>
    <rPh sb="84" eb="86">
      <t>ヒカク</t>
    </rPh>
    <rPh sb="89" eb="90">
      <t>タカ</t>
    </rPh>
    <rPh sb="170" eb="171">
      <t>タカ</t>
    </rPh>
    <rPh sb="180" eb="182">
      <t>キギョウ</t>
    </rPh>
    <rPh sb="182" eb="183">
      <t>サイ</t>
    </rPh>
    <rPh sb="183" eb="185">
      <t>ザンダカ</t>
    </rPh>
    <rPh sb="186" eb="188">
      <t>キボ</t>
    </rPh>
    <rPh sb="189" eb="190">
      <t>アラワ</t>
    </rPh>
    <rPh sb="195" eb="197">
      <t>ルイジ</t>
    </rPh>
    <rPh sb="197" eb="199">
      <t>ダンタイ</t>
    </rPh>
    <rPh sb="199" eb="201">
      <t>ヒリツ</t>
    </rPh>
    <rPh sb="203" eb="204">
      <t>ヒク</t>
    </rPh>
    <rPh sb="205" eb="207">
      <t>スウチ</t>
    </rPh>
    <rPh sb="214" eb="216">
      <t>キギョウ</t>
    </rPh>
    <rPh sb="216" eb="217">
      <t>サイ</t>
    </rPh>
    <rPh sb="218" eb="220">
      <t>ザンダカ</t>
    </rPh>
    <rPh sb="221" eb="222">
      <t>スク</t>
    </rPh>
    <rPh sb="230" eb="232">
      <t>シセツ</t>
    </rPh>
    <rPh sb="233" eb="236">
      <t>ロウキュウカ</t>
    </rPh>
    <rPh sb="237" eb="238">
      <t>スス</t>
    </rPh>
    <rPh sb="246" eb="248">
      <t>キョウキュウ</t>
    </rPh>
    <rPh sb="248" eb="250">
      <t>タンカ</t>
    </rPh>
    <rPh sb="251" eb="253">
      <t>キュウスイ</t>
    </rPh>
    <rPh sb="253" eb="255">
      <t>ゲンカ</t>
    </rPh>
    <rPh sb="256" eb="258">
      <t>カンケイ</t>
    </rPh>
    <rPh sb="265" eb="267">
      <t>キュウスイ</t>
    </rPh>
    <rPh sb="268" eb="269">
      <t>カカワ</t>
    </rPh>
    <rPh sb="270" eb="272">
      <t>ヒヨウ</t>
    </rPh>
    <rPh sb="273" eb="275">
      <t>キュウスイ</t>
    </rPh>
    <rPh sb="275" eb="277">
      <t>シュウエキ</t>
    </rPh>
    <rPh sb="278" eb="279">
      <t>マカナ</t>
    </rPh>
    <rPh sb="287" eb="289">
      <t>ルイジ</t>
    </rPh>
    <rPh sb="289" eb="291">
      <t>ダンタイ</t>
    </rPh>
    <rPh sb="291" eb="293">
      <t>ヘイキン</t>
    </rPh>
    <rPh sb="295" eb="296">
      <t>ヒク</t>
    </rPh>
    <rPh sb="311" eb="312">
      <t>オサ</t>
    </rPh>
    <rPh sb="322" eb="324">
      <t>シセツ</t>
    </rPh>
    <rPh sb="325" eb="327">
      <t>リヨウ</t>
    </rPh>
    <rPh sb="327" eb="329">
      <t>ジョウキョウ</t>
    </rPh>
    <rPh sb="330" eb="332">
      <t>テキセイ</t>
    </rPh>
    <rPh sb="332" eb="334">
      <t>キボ</t>
    </rPh>
    <rPh sb="335" eb="337">
      <t>ハンダン</t>
    </rPh>
    <rPh sb="338" eb="339">
      <t>ツカ</t>
    </rPh>
    <rPh sb="344" eb="346">
      <t>ルイジ</t>
    </rPh>
    <rPh sb="346" eb="348">
      <t>ダンタイ</t>
    </rPh>
    <rPh sb="348" eb="350">
      <t>ヘイキン</t>
    </rPh>
    <rPh sb="352" eb="353">
      <t>タカ</t>
    </rPh>
    <rPh sb="393" eb="395">
      <t>シヒョウ</t>
    </rPh>
    <rPh sb="426" eb="427">
      <t>ヒク</t>
    </rPh>
    <rPh sb="434" eb="436">
      <t>ロウスイ</t>
    </rPh>
    <rPh sb="436" eb="438">
      <t>チョウサ</t>
    </rPh>
    <rPh sb="439" eb="441">
      <t>シュウゼン</t>
    </rPh>
    <rPh sb="444" eb="446">
      <t>キンネン</t>
    </rPh>
    <rPh sb="447" eb="449">
      <t>ジョウショウ</t>
    </rPh>
    <rPh sb="449" eb="451">
      <t>ケイコウ</t>
    </rPh>
    <rPh sb="458" eb="460">
      <t>シセツ</t>
    </rPh>
    <rPh sb="461" eb="464">
      <t>ロウキュウカ</t>
    </rPh>
    <rPh sb="468" eb="470">
      <t>ロウスイ</t>
    </rPh>
    <rPh sb="471" eb="474">
      <t>カノウセイ</t>
    </rPh>
    <rPh sb="475" eb="476">
      <t>タカ</t>
    </rPh>
    <rPh sb="481" eb="484">
      <t>ケイゾクテキ</t>
    </rPh>
    <rPh sb="485" eb="487">
      <t>チョウサ</t>
    </rPh>
    <rPh sb="488" eb="490">
      <t>シュウゼン</t>
    </rPh>
    <rPh sb="491" eb="493">
      <t>ヒツヨウ</t>
    </rPh>
    <phoneticPr fontId="4"/>
  </si>
  <si>
    <t>施設の老朽化が進み計画的な更新を進める必要があります。
①有形固定資産のうち償却対象資産の減価償却がどの程度進んでいるかを表す指標で、類似団体平均を上回り老朽化が進んでいます。今後、計画的に施設更新していく予定です。
②法定耐用年数を超えた管路延長の割合を表す指標ですが、現時点では法定耐用年数を超えた管路を正確に把握できていない状況で、現在、管路の総点検を実施しています。
③当該年度に更新した管路延長の割合を示すもので、重要管路の耐震化を計画的に進めています。</t>
    <rPh sb="0" eb="2">
      <t>シセツ</t>
    </rPh>
    <rPh sb="3" eb="6">
      <t>ロウキュウカ</t>
    </rPh>
    <rPh sb="7" eb="8">
      <t>スス</t>
    </rPh>
    <rPh sb="9" eb="12">
      <t>ケイカクテキ</t>
    </rPh>
    <rPh sb="13" eb="15">
      <t>コウシン</t>
    </rPh>
    <rPh sb="16" eb="17">
      <t>スス</t>
    </rPh>
    <rPh sb="19" eb="21">
      <t>ヒツヨウ</t>
    </rPh>
    <rPh sb="29" eb="31">
      <t>ユウケイ</t>
    </rPh>
    <rPh sb="31" eb="33">
      <t>コテイ</t>
    </rPh>
    <rPh sb="33" eb="35">
      <t>シサン</t>
    </rPh>
    <rPh sb="38" eb="40">
      <t>ショウキャク</t>
    </rPh>
    <rPh sb="40" eb="42">
      <t>タイショウ</t>
    </rPh>
    <rPh sb="42" eb="44">
      <t>シサン</t>
    </rPh>
    <rPh sb="45" eb="47">
      <t>ゲンカ</t>
    </rPh>
    <rPh sb="47" eb="49">
      <t>ショウキャク</t>
    </rPh>
    <rPh sb="52" eb="54">
      <t>テイド</t>
    </rPh>
    <rPh sb="54" eb="55">
      <t>スス</t>
    </rPh>
    <rPh sb="61" eb="62">
      <t>アラワ</t>
    </rPh>
    <rPh sb="63" eb="65">
      <t>シヒョウ</t>
    </rPh>
    <rPh sb="67" eb="69">
      <t>ルイジ</t>
    </rPh>
    <rPh sb="69" eb="71">
      <t>ダンタイ</t>
    </rPh>
    <rPh sb="71" eb="73">
      <t>ヘイキン</t>
    </rPh>
    <rPh sb="74" eb="76">
      <t>ウワマワ</t>
    </rPh>
    <rPh sb="77" eb="80">
      <t>ロウキュウカ</t>
    </rPh>
    <rPh sb="81" eb="82">
      <t>スス</t>
    </rPh>
    <rPh sb="110" eb="112">
      <t>ホウテイ</t>
    </rPh>
    <rPh sb="112" eb="114">
      <t>タイヨウ</t>
    </rPh>
    <rPh sb="114" eb="116">
      <t>ネンスウ</t>
    </rPh>
    <rPh sb="117" eb="118">
      <t>コ</t>
    </rPh>
    <rPh sb="120" eb="122">
      <t>カンロ</t>
    </rPh>
    <rPh sb="122" eb="124">
      <t>エンチョウ</t>
    </rPh>
    <rPh sb="125" eb="127">
      <t>ワリアイ</t>
    </rPh>
    <rPh sb="128" eb="129">
      <t>アラワ</t>
    </rPh>
    <rPh sb="130" eb="132">
      <t>シヒョウ</t>
    </rPh>
    <rPh sb="136" eb="139">
      <t>ゲンジテン</t>
    </rPh>
    <rPh sb="141" eb="143">
      <t>ホウテイ</t>
    </rPh>
    <rPh sb="143" eb="145">
      <t>タイヨウ</t>
    </rPh>
    <rPh sb="145" eb="147">
      <t>ネンスウ</t>
    </rPh>
    <rPh sb="148" eb="149">
      <t>コ</t>
    </rPh>
    <rPh sb="151" eb="153">
      <t>カンロ</t>
    </rPh>
    <rPh sb="154" eb="156">
      <t>セイカク</t>
    </rPh>
    <rPh sb="157" eb="159">
      <t>ハアク</t>
    </rPh>
    <rPh sb="165" eb="167">
      <t>ジョウキョウ</t>
    </rPh>
    <rPh sb="169" eb="171">
      <t>ゲンザイ</t>
    </rPh>
    <rPh sb="172" eb="174">
      <t>カンロ</t>
    </rPh>
    <rPh sb="175" eb="178">
      <t>ソウテンケン</t>
    </rPh>
    <rPh sb="179" eb="181">
      <t>ジッシ</t>
    </rPh>
    <rPh sb="189" eb="191">
      <t>トウガイ</t>
    </rPh>
    <rPh sb="191" eb="193">
      <t>ネンド</t>
    </rPh>
    <rPh sb="194" eb="196">
      <t>コウシン</t>
    </rPh>
    <rPh sb="198" eb="200">
      <t>カンロ</t>
    </rPh>
    <rPh sb="200" eb="202">
      <t>エンチョウ</t>
    </rPh>
    <rPh sb="203" eb="205">
      <t>ワリアイ</t>
    </rPh>
    <rPh sb="206" eb="207">
      <t>シメ</t>
    </rPh>
    <rPh sb="212" eb="214">
      <t>ジュウヨウ</t>
    </rPh>
    <rPh sb="214" eb="216">
      <t>カンロ</t>
    </rPh>
    <rPh sb="217" eb="220">
      <t>タイシンカ</t>
    </rPh>
    <rPh sb="221" eb="224">
      <t>ケイカクテキ</t>
    </rPh>
    <rPh sb="225" eb="226">
      <t>スス</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</si>
</sst>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0.24</c:v>
                </c:pt>
                <c:pt idx="1">
                  <c:v>0.43</c:v>
                </c:pt>
                <c:pt idx="2">
                  <c:v>0.51</c:v>
                </c:pt>
                <c:pt idx="3">
                  <c:v>0.25</c:v>
                </c:pt>
                <c:pt idx="4">
                  <c:v>0.34</c:v>
                </c:pt>
              </c:numCache>
            </c:numRef>
          </c:val>
          <c:extLst xmlns:c16r2="http://schemas.microsoft.com/office/drawing/2015/06/chart">
            <c:ext xmlns:c16="http://schemas.microsoft.com/office/drawing/2014/chart" uri="{C3380CC4-5D6E-409C-BE32-E72D297353CC}">
              <c16:uniqueId val="{00000000-64BC-4185-A4FC-BD6FAEE54391}"/>
            </c:ext>
          </c:extLst>
        </c:ser>
        <c:dLbls>
          <c:showLegendKey val="0"/>
          <c:showVal val="0"/>
          <c:showCatName val="0"/>
          <c:showSerName val="0"/>
          <c:showPercent val="0"/>
          <c:showBubbleSize val="0"/>
        </c:dLbls>
        <c:gapWidth val="150"/>
        <c:axId val="90703744"/>
        <c:axId val="907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64BC-4185-A4FC-BD6FAEE54391}"/>
            </c:ext>
          </c:extLst>
        </c:ser>
        <c:dLbls>
          <c:showLegendKey val="0"/>
          <c:showVal val="0"/>
          <c:showCatName val="0"/>
          <c:showSerName val="0"/>
          <c:showPercent val="0"/>
          <c:showBubbleSize val="0"/>
        </c:dLbls>
        <c:marker val="1"/>
        <c:smooth val="0"/>
        <c:axId val="90703744"/>
        <c:axId val="90710016"/>
      </c:lineChart>
      <c:dateAx>
        <c:axId val="90703744"/>
        <c:scaling>
          <c:orientation val="minMax"/>
        </c:scaling>
        <c:delete val="1"/>
        <c:axPos val="b"/>
        <c:numFmt formatCode="ge" sourceLinked="1"/>
        <c:majorTickMark val="none"/>
        <c:minorTickMark val="none"/>
        <c:tickLblPos val="none"/>
        <c:crossAx val="90710016"/>
        <c:crosses val="autoZero"/>
        <c:auto val="1"/>
        <c:lblOffset val="100"/>
        <c:baseTimeUnit val="years"/>
      </c:dateAx>
      <c:valAx>
        <c:axId val="907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48.84</c:v>
                </c:pt>
                <c:pt idx="1">
                  <c:v>48.71</c:v>
                </c:pt>
                <c:pt idx="2">
                  <c:v>65.34</c:v>
                </c:pt>
                <c:pt idx="3">
                  <c:v>67.27</c:v>
                </c:pt>
                <c:pt idx="4">
                  <c:v>66.28</c:v>
                </c:pt>
              </c:numCache>
            </c:numRef>
          </c:val>
          <c:extLst xmlns:c16r2="http://schemas.microsoft.com/office/drawing/2015/06/chart">
            <c:ext xmlns:c16="http://schemas.microsoft.com/office/drawing/2014/chart" uri="{C3380CC4-5D6E-409C-BE32-E72D297353CC}">
              <c16:uniqueId val="{00000000-927E-4CBD-B10B-B37B30692E83}"/>
            </c:ext>
          </c:extLst>
        </c:ser>
        <c:dLbls>
          <c:showLegendKey val="0"/>
          <c:showVal val="0"/>
          <c:showCatName val="0"/>
          <c:showSerName val="0"/>
          <c:showPercent val="0"/>
          <c:showBubbleSize val="0"/>
        </c:dLbls>
        <c:gapWidth val="150"/>
        <c:axId val="101426688"/>
        <c:axId val="10142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927E-4CBD-B10B-B37B30692E83}"/>
            </c:ext>
          </c:extLst>
        </c:ser>
        <c:dLbls>
          <c:showLegendKey val="0"/>
          <c:showVal val="0"/>
          <c:showCatName val="0"/>
          <c:showSerName val="0"/>
          <c:showPercent val="0"/>
          <c:showBubbleSize val="0"/>
        </c:dLbls>
        <c:marker val="1"/>
        <c:smooth val="0"/>
        <c:axId val="101426688"/>
        <c:axId val="101428608"/>
      </c:lineChart>
      <c:dateAx>
        <c:axId val="101426688"/>
        <c:scaling>
          <c:orientation val="minMax"/>
        </c:scaling>
        <c:delete val="1"/>
        <c:axPos val="b"/>
        <c:numFmt formatCode="ge" sourceLinked="1"/>
        <c:majorTickMark val="none"/>
        <c:minorTickMark val="none"/>
        <c:tickLblPos val="none"/>
        <c:crossAx val="101428608"/>
        <c:crosses val="autoZero"/>
        <c:auto val="1"/>
        <c:lblOffset val="100"/>
        <c:baseTimeUnit val="years"/>
      </c:dateAx>
      <c:valAx>
        <c:axId val="1014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78.55</c:v>
                </c:pt>
                <c:pt idx="1">
                  <c:v>76.48</c:v>
                </c:pt>
                <c:pt idx="2">
                  <c:v>75.95</c:v>
                </c:pt>
                <c:pt idx="3">
                  <c:v>77.739999999999995</c:v>
                </c:pt>
                <c:pt idx="4">
                  <c:v>80.150000000000006</c:v>
                </c:pt>
              </c:numCache>
            </c:numRef>
          </c:val>
          <c:extLst xmlns:c16r2="http://schemas.microsoft.com/office/drawing/2015/06/chart">
            <c:ext xmlns:c16="http://schemas.microsoft.com/office/drawing/2014/chart" uri="{C3380CC4-5D6E-409C-BE32-E72D297353CC}">
              <c16:uniqueId val="{00000000-09BE-4432-B087-29D19EAC5C13}"/>
            </c:ext>
          </c:extLst>
        </c:ser>
        <c:dLbls>
          <c:showLegendKey val="0"/>
          <c:showVal val="0"/>
          <c:showCatName val="0"/>
          <c:showSerName val="0"/>
          <c:showPercent val="0"/>
          <c:showBubbleSize val="0"/>
        </c:dLbls>
        <c:gapWidth val="150"/>
        <c:axId val="101156736"/>
        <c:axId val="10116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09BE-4432-B087-29D19EAC5C13}"/>
            </c:ext>
          </c:extLst>
        </c:ser>
        <c:dLbls>
          <c:showLegendKey val="0"/>
          <c:showVal val="0"/>
          <c:showCatName val="0"/>
          <c:showSerName val="0"/>
          <c:showPercent val="0"/>
          <c:showBubbleSize val="0"/>
        </c:dLbls>
        <c:marker val="1"/>
        <c:smooth val="0"/>
        <c:axId val="101156736"/>
        <c:axId val="101167104"/>
      </c:lineChart>
      <c:dateAx>
        <c:axId val="101156736"/>
        <c:scaling>
          <c:orientation val="minMax"/>
        </c:scaling>
        <c:delete val="1"/>
        <c:axPos val="b"/>
        <c:numFmt formatCode="ge" sourceLinked="1"/>
        <c:majorTickMark val="none"/>
        <c:minorTickMark val="none"/>
        <c:tickLblPos val="none"/>
        <c:crossAx val="101167104"/>
        <c:crosses val="autoZero"/>
        <c:auto val="1"/>
        <c:lblOffset val="100"/>
        <c:baseTimeUnit val="years"/>
      </c:dateAx>
      <c:valAx>
        <c:axId val="1011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123.17</c:v>
                </c:pt>
                <c:pt idx="1">
                  <c:v>113.75</c:v>
                </c:pt>
                <c:pt idx="2">
                  <c:v>119.72</c:v>
                </c:pt>
                <c:pt idx="3">
                  <c:v>123.8</c:v>
                </c:pt>
                <c:pt idx="4">
                  <c:v>123.06</c:v>
                </c:pt>
              </c:numCache>
            </c:numRef>
          </c:val>
          <c:extLst xmlns:c16r2="http://schemas.microsoft.com/office/drawing/2015/06/chart">
            <c:ext xmlns:c16="http://schemas.microsoft.com/office/drawing/2014/chart" uri="{C3380CC4-5D6E-409C-BE32-E72D297353CC}">
              <c16:uniqueId val="{00000000-7CD3-428D-8757-1F1A12EED2B2}"/>
            </c:ext>
          </c:extLst>
        </c:ser>
        <c:dLbls>
          <c:showLegendKey val="0"/>
          <c:showVal val="0"/>
          <c:showCatName val="0"/>
          <c:showSerName val="0"/>
          <c:showPercent val="0"/>
          <c:showBubbleSize val="0"/>
        </c:dLbls>
        <c:gapWidth val="150"/>
        <c:axId val="90745088"/>
        <c:axId val="9075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7CD3-428D-8757-1F1A12EED2B2}"/>
            </c:ext>
          </c:extLst>
        </c:ser>
        <c:dLbls>
          <c:showLegendKey val="0"/>
          <c:showVal val="0"/>
          <c:showCatName val="0"/>
          <c:showSerName val="0"/>
          <c:showPercent val="0"/>
          <c:showBubbleSize val="0"/>
        </c:dLbls>
        <c:marker val="1"/>
        <c:smooth val="0"/>
        <c:axId val="90745088"/>
        <c:axId val="90755456"/>
      </c:lineChart>
      <c:dateAx>
        <c:axId val="90745088"/>
        <c:scaling>
          <c:orientation val="minMax"/>
        </c:scaling>
        <c:delete val="1"/>
        <c:axPos val="b"/>
        <c:numFmt formatCode="ge" sourceLinked="1"/>
        <c:majorTickMark val="none"/>
        <c:minorTickMark val="none"/>
        <c:tickLblPos val="none"/>
        <c:crossAx val="90755456"/>
        <c:crosses val="autoZero"/>
        <c:auto val="1"/>
        <c:lblOffset val="100"/>
        <c:baseTimeUnit val="years"/>
      </c:dateAx>
      <c:valAx>
        <c:axId val="9075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49.91</c:v>
                </c:pt>
                <c:pt idx="1">
                  <c:v>51.63</c:v>
                </c:pt>
                <c:pt idx="2">
                  <c:v>53.44</c:v>
                </c:pt>
                <c:pt idx="3">
                  <c:v>55.02</c:v>
                </c:pt>
                <c:pt idx="4">
                  <c:v>56.57</c:v>
                </c:pt>
              </c:numCache>
            </c:numRef>
          </c:val>
          <c:extLst xmlns:c16r2="http://schemas.microsoft.com/office/drawing/2015/06/chart">
            <c:ext xmlns:c16="http://schemas.microsoft.com/office/drawing/2014/chart" uri="{C3380CC4-5D6E-409C-BE32-E72D297353CC}">
              <c16:uniqueId val="{00000000-71C8-407B-A77D-E74628B81F4D}"/>
            </c:ext>
          </c:extLst>
        </c:ser>
        <c:dLbls>
          <c:showLegendKey val="0"/>
          <c:showVal val="0"/>
          <c:showCatName val="0"/>
          <c:showSerName val="0"/>
          <c:showPercent val="0"/>
          <c:showBubbleSize val="0"/>
        </c:dLbls>
        <c:gapWidth val="150"/>
        <c:axId val="91851392"/>
        <c:axId val="9185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71C8-407B-A77D-E74628B81F4D}"/>
            </c:ext>
          </c:extLst>
        </c:ser>
        <c:dLbls>
          <c:showLegendKey val="0"/>
          <c:showVal val="0"/>
          <c:showCatName val="0"/>
          <c:showSerName val="0"/>
          <c:showPercent val="0"/>
          <c:showBubbleSize val="0"/>
        </c:dLbls>
        <c:marker val="1"/>
        <c:smooth val="0"/>
        <c:axId val="91851392"/>
        <c:axId val="91853568"/>
      </c:lineChart>
      <c:dateAx>
        <c:axId val="91851392"/>
        <c:scaling>
          <c:orientation val="minMax"/>
        </c:scaling>
        <c:delete val="1"/>
        <c:axPos val="b"/>
        <c:numFmt formatCode="ge" sourceLinked="1"/>
        <c:majorTickMark val="none"/>
        <c:minorTickMark val="none"/>
        <c:tickLblPos val="none"/>
        <c:crossAx val="91853568"/>
        <c:crosses val="autoZero"/>
        <c:auto val="1"/>
        <c:lblOffset val="100"/>
        <c:baseTimeUnit val="years"/>
      </c:dateAx>
      <c:valAx>
        <c:axId val="918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03-4F5C-BFDC-0FA7CD2112DD}"/>
            </c:ext>
          </c:extLst>
        </c:ser>
        <c:dLbls>
          <c:showLegendKey val="0"/>
          <c:showVal val="0"/>
          <c:showCatName val="0"/>
          <c:showSerName val="0"/>
          <c:showPercent val="0"/>
          <c:showBubbleSize val="0"/>
        </c:dLbls>
        <c:gapWidth val="150"/>
        <c:axId val="91872256"/>
        <c:axId val="997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4303-4F5C-BFDC-0FA7CD2112DD}"/>
            </c:ext>
          </c:extLst>
        </c:ser>
        <c:dLbls>
          <c:showLegendKey val="0"/>
          <c:showVal val="0"/>
          <c:showCatName val="0"/>
          <c:showSerName val="0"/>
          <c:showPercent val="0"/>
          <c:showBubbleSize val="0"/>
        </c:dLbls>
        <c:marker val="1"/>
        <c:smooth val="0"/>
        <c:axId val="91872256"/>
        <c:axId val="99763328"/>
      </c:lineChart>
      <c:dateAx>
        <c:axId val="91872256"/>
        <c:scaling>
          <c:orientation val="minMax"/>
        </c:scaling>
        <c:delete val="1"/>
        <c:axPos val="b"/>
        <c:numFmt formatCode="ge" sourceLinked="1"/>
        <c:majorTickMark val="none"/>
        <c:minorTickMark val="none"/>
        <c:tickLblPos val="none"/>
        <c:crossAx val="99763328"/>
        <c:crosses val="autoZero"/>
        <c:auto val="1"/>
        <c:lblOffset val="100"/>
        <c:baseTimeUnit val="years"/>
      </c:dateAx>
      <c:valAx>
        <c:axId val="997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3D-4992-ADF6-EE2D0B1C261F}"/>
            </c:ext>
          </c:extLst>
        </c:ser>
        <c:dLbls>
          <c:showLegendKey val="0"/>
          <c:showVal val="0"/>
          <c:showCatName val="0"/>
          <c:showSerName val="0"/>
          <c:showPercent val="0"/>
          <c:showBubbleSize val="0"/>
        </c:dLbls>
        <c:gapWidth val="150"/>
        <c:axId val="99799040"/>
        <c:axId val="9980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2F3D-4992-ADF6-EE2D0B1C261F}"/>
            </c:ext>
          </c:extLst>
        </c:ser>
        <c:dLbls>
          <c:showLegendKey val="0"/>
          <c:showVal val="0"/>
          <c:showCatName val="0"/>
          <c:showSerName val="0"/>
          <c:showPercent val="0"/>
          <c:showBubbleSize val="0"/>
        </c:dLbls>
        <c:marker val="1"/>
        <c:smooth val="0"/>
        <c:axId val="99799040"/>
        <c:axId val="99800960"/>
      </c:lineChart>
      <c:dateAx>
        <c:axId val="99799040"/>
        <c:scaling>
          <c:orientation val="minMax"/>
        </c:scaling>
        <c:delete val="1"/>
        <c:axPos val="b"/>
        <c:numFmt formatCode="ge" sourceLinked="1"/>
        <c:majorTickMark val="none"/>
        <c:minorTickMark val="none"/>
        <c:tickLblPos val="none"/>
        <c:crossAx val="99800960"/>
        <c:crosses val="autoZero"/>
        <c:auto val="1"/>
        <c:lblOffset val="100"/>
        <c:baseTimeUnit val="years"/>
      </c:dateAx>
      <c:valAx>
        <c:axId val="9980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7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1386.96</c:v>
                </c:pt>
                <c:pt idx="1">
                  <c:v>1128.04</c:v>
                </c:pt>
                <c:pt idx="2">
                  <c:v>1024.6099999999999</c:v>
                </c:pt>
                <c:pt idx="3">
                  <c:v>1805.4</c:v>
                </c:pt>
                <c:pt idx="4">
                  <c:v>1812.45</c:v>
                </c:pt>
              </c:numCache>
            </c:numRef>
          </c:val>
          <c:extLst xmlns:c16r2="http://schemas.microsoft.com/office/drawing/2015/06/chart">
            <c:ext xmlns:c16="http://schemas.microsoft.com/office/drawing/2014/chart" uri="{C3380CC4-5D6E-409C-BE32-E72D297353CC}">
              <c16:uniqueId val="{00000000-44F5-4786-9DAB-95CF935BF4F7}"/>
            </c:ext>
          </c:extLst>
        </c:ser>
        <c:dLbls>
          <c:showLegendKey val="0"/>
          <c:showVal val="0"/>
          <c:showCatName val="0"/>
          <c:showSerName val="0"/>
          <c:showPercent val="0"/>
          <c:showBubbleSize val="0"/>
        </c:dLbls>
        <c:gapWidth val="150"/>
        <c:axId val="99836672"/>
        <c:axId val="998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44F5-4786-9DAB-95CF935BF4F7}"/>
            </c:ext>
          </c:extLst>
        </c:ser>
        <c:dLbls>
          <c:showLegendKey val="0"/>
          <c:showVal val="0"/>
          <c:showCatName val="0"/>
          <c:showSerName val="0"/>
          <c:showPercent val="0"/>
          <c:showBubbleSize val="0"/>
        </c:dLbls>
        <c:marker val="1"/>
        <c:smooth val="0"/>
        <c:axId val="99836672"/>
        <c:axId val="99838592"/>
      </c:lineChart>
      <c:dateAx>
        <c:axId val="99836672"/>
        <c:scaling>
          <c:orientation val="minMax"/>
        </c:scaling>
        <c:delete val="1"/>
        <c:axPos val="b"/>
        <c:numFmt formatCode="ge" sourceLinked="1"/>
        <c:majorTickMark val="none"/>
        <c:minorTickMark val="none"/>
        <c:tickLblPos val="none"/>
        <c:crossAx val="99838592"/>
        <c:crosses val="autoZero"/>
        <c:auto val="1"/>
        <c:lblOffset val="100"/>
        <c:baseTimeUnit val="years"/>
      </c:dateAx>
      <c:valAx>
        <c:axId val="9983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8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190.56</c:v>
                </c:pt>
                <c:pt idx="1">
                  <c:v>193.53</c:v>
                </c:pt>
                <c:pt idx="2">
                  <c:v>175.34</c:v>
                </c:pt>
                <c:pt idx="3">
                  <c:v>148.19</c:v>
                </c:pt>
                <c:pt idx="4">
                  <c:v>126.99</c:v>
                </c:pt>
              </c:numCache>
            </c:numRef>
          </c:val>
          <c:extLst xmlns:c16r2="http://schemas.microsoft.com/office/drawing/2015/06/chart">
            <c:ext xmlns:c16="http://schemas.microsoft.com/office/drawing/2014/chart" uri="{C3380CC4-5D6E-409C-BE32-E72D297353CC}">
              <c16:uniqueId val="{00000000-96DE-4009-91B0-A29D2B767221}"/>
            </c:ext>
          </c:extLst>
        </c:ser>
        <c:dLbls>
          <c:showLegendKey val="0"/>
          <c:showVal val="0"/>
          <c:showCatName val="0"/>
          <c:showSerName val="0"/>
          <c:showPercent val="0"/>
          <c:showBubbleSize val="0"/>
        </c:dLbls>
        <c:gapWidth val="150"/>
        <c:axId val="100995840"/>
        <c:axId val="1009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96DE-4009-91B0-A29D2B767221}"/>
            </c:ext>
          </c:extLst>
        </c:ser>
        <c:dLbls>
          <c:showLegendKey val="0"/>
          <c:showVal val="0"/>
          <c:showCatName val="0"/>
          <c:showSerName val="0"/>
          <c:showPercent val="0"/>
          <c:showBubbleSize val="0"/>
        </c:dLbls>
        <c:marker val="1"/>
        <c:smooth val="0"/>
        <c:axId val="100995840"/>
        <c:axId val="100997760"/>
      </c:lineChart>
      <c:dateAx>
        <c:axId val="100995840"/>
        <c:scaling>
          <c:orientation val="minMax"/>
        </c:scaling>
        <c:delete val="1"/>
        <c:axPos val="b"/>
        <c:numFmt formatCode="ge" sourceLinked="1"/>
        <c:majorTickMark val="none"/>
        <c:minorTickMark val="none"/>
        <c:tickLblPos val="none"/>
        <c:crossAx val="100997760"/>
        <c:crosses val="autoZero"/>
        <c:auto val="1"/>
        <c:lblOffset val="100"/>
        <c:baseTimeUnit val="years"/>
      </c:dateAx>
      <c:valAx>
        <c:axId val="10099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92.76</c:v>
                </c:pt>
                <c:pt idx="1">
                  <c:v>115.01</c:v>
                </c:pt>
                <c:pt idx="2">
                  <c:v>122.53</c:v>
                </c:pt>
                <c:pt idx="3">
                  <c:v>128.07</c:v>
                </c:pt>
                <c:pt idx="4">
                  <c:v>126.47</c:v>
                </c:pt>
              </c:numCache>
            </c:numRef>
          </c:val>
          <c:extLst xmlns:c16r2="http://schemas.microsoft.com/office/drawing/2015/06/chart">
            <c:ext xmlns:c16="http://schemas.microsoft.com/office/drawing/2014/chart" uri="{C3380CC4-5D6E-409C-BE32-E72D297353CC}">
              <c16:uniqueId val="{00000000-49D0-472C-9B4F-C5533E58A3B2}"/>
            </c:ext>
          </c:extLst>
        </c:ser>
        <c:dLbls>
          <c:showLegendKey val="0"/>
          <c:showVal val="0"/>
          <c:showCatName val="0"/>
          <c:showSerName val="0"/>
          <c:showPercent val="0"/>
          <c:showBubbleSize val="0"/>
        </c:dLbls>
        <c:gapWidth val="150"/>
        <c:axId val="101037184"/>
        <c:axId val="10103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49D0-472C-9B4F-C5533E58A3B2}"/>
            </c:ext>
          </c:extLst>
        </c:ser>
        <c:dLbls>
          <c:showLegendKey val="0"/>
          <c:showVal val="0"/>
          <c:showCatName val="0"/>
          <c:showSerName val="0"/>
          <c:showPercent val="0"/>
          <c:showBubbleSize val="0"/>
        </c:dLbls>
        <c:marker val="1"/>
        <c:smooth val="0"/>
        <c:axId val="101037184"/>
        <c:axId val="101039104"/>
      </c:lineChart>
      <c:dateAx>
        <c:axId val="101037184"/>
        <c:scaling>
          <c:orientation val="minMax"/>
        </c:scaling>
        <c:delete val="1"/>
        <c:axPos val="b"/>
        <c:numFmt formatCode="ge" sourceLinked="1"/>
        <c:majorTickMark val="none"/>
        <c:minorTickMark val="none"/>
        <c:tickLblPos val="none"/>
        <c:crossAx val="101039104"/>
        <c:crosses val="autoZero"/>
        <c:auto val="1"/>
        <c:lblOffset val="100"/>
        <c:baseTimeUnit val="years"/>
      </c:dateAx>
      <c:valAx>
        <c:axId val="1010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188.84</c:v>
                </c:pt>
                <c:pt idx="1">
                  <c:v>140.78</c:v>
                </c:pt>
                <c:pt idx="2">
                  <c:v>129.65</c:v>
                </c:pt>
                <c:pt idx="3">
                  <c:v>123.35</c:v>
                </c:pt>
                <c:pt idx="4">
                  <c:v>124.29</c:v>
                </c:pt>
              </c:numCache>
            </c:numRef>
          </c:val>
          <c:extLst xmlns:c16r2="http://schemas.microsoft.com/office/drawing/2015/06/chart">
            <c:ext xmlns:c16="http://schemas.microsoft.com/office/drawing/2014/chart" uri="{C3380CC4-5D6E-409C-BE32-E72D297353CC}">
              <c16:uniqueId val="{00000000-25AF-4EA8-AFF4-71981A6FEC6F}"/>
            </c:ext>
          </c:extLst>
        </c:ser>
        <c:dLbls>
          <c:showLegendKey val="0"/>
          <c:showVal val="0"/>
          <c:showCatName val="0"/>
          <c:showSerName val="0"/>
          <c:showPercent val="0"/>
          <c:showBubbleSize val="0"/>
        </c:dLbls>
        <c:gapWidth val="150"/>
        <c:axId val="101389440"/>
        <c:axId val="1013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25AF-4EA8-AFF4-71981A6FEC6F}"/>
            </c:ext>
          </c:extLst>
        </c:ser>
        <c:dLbls>
          <c:showLegendKey val="0"/>
          <c:showVal val="0"/>
          <c:showCatName val="0"/>
          <c:showSerName val="0"/>
          <c:showPercent val="0"/>
          <c:showBubbleSize val="0"/>
        </c:dLbls>
        <c:marker val="1"/>
        <c:smooth val="0"/>
        <c:axId val="101389440"/>
        <c:axId val="101391360"/>
      </c:lineChart>
      <c:dateAx>
        <c:axId val="101389440"/>
        <c:scaling>
          <c:orientation val="minMax"/>
        </c:scaling>
        <c:delete val="1"/>
        <c:axPos val="b"/>
        <c:numFmt formatCode="ge" sourceLinked="1"/>
        <c:majorTickMark val="none"/>
        <c:minorTickMark val="none"/>
        <c:tickLblPos val="none"/>
        <c:crossAx val="101391360"/>
        <c:crosses val="autoZero"/>
        <c:auto val="1"/>
        <c:lblOffset val="100"/>
        <c:baseTimeUnit val="years"/>
      </c:dateAx>
      <c:valAx>
        <c:axId val="1013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長野県　富士見町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14787</v>
      </c>
      <c r="AM8" s="59"/>
      <c r="AN8" s="59"/>
      <c r="AO8" s="59"/>
      <c r="AP8" s="59"/>
      <c r="AQ8" s="59"/>
      <c r="AR8" s="59"/>
      <c r="AS8" s="59"/>
      <c r="AT8" s="50">
        <f>データ!$S$6</f>
        <v>144.76</v>
      </c>
      <c r="AU8" s="51"/>
      <c r="AV8" s="51"/>
      <c r="AW8" s="51"/>
      <c r="AX8" s="51"/>
      <c r="AY8" s="51"/>
      <c r="AZ8" s="51"/>
      <c r="BA8" s="51"/>
      <c r="BB8" s="52">
        <f>データ!$T$6</f>
        <v>102.15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85.99</v>
      </c>
      <c r="J10" s="51"/>
      <c r="K10" s="51"/>
      <c r="L10" s="51"/>
      <c r="M10" s="51"/>
      <c r="N10" s="51"/>
      <c r="O10" s="62"/>
      <c r="P10" s="52">
        <f>データ!$P$6</f>
        <v>98.32</v>
      </c>
      <c r="Q10" s="52"/>
      <c r="R10" s="52"/>
      <c r="S10" s="52"/>
      <c r="T10" s="52"/>
      <c r="U10" s="52"/>
      <c r="V10" s="52"/>
      <c r="W10" s="59">
        <f>データ!$Q$6</f>
        <v>2808</v>
      </c>
      <c r="X10" s="59"/>
      <c r="Y10" s="59"/>
      <c r="Z10" s="59"/>
      <c r="AA10" s="59"/>
      <c r="AB10" s="59"/>
      <c r="AC10" s="59"/>
      <c r="AD10" s="2"/>
      <c r="AE10" s="2"/>
      <c r="AF10" s="2"/>
      <c r="AG10" s="2"/>
      <c r="AH10" s="4"/>
      <c r="AI10" s="4"/>
      <c r="AJ10" s="4"/>
      <c r="AK10" s="4"/>
      <c r="AL10" s="59">
        <f>データ!$U$6</f>
        <v>14479</v>
      </c>
      <c r="AM10" s="59"/>
      <c r="AN10" s="59"/>
      <c r="AO10" s="59"/>
      <c r="AP10" s="59"/>
      <c r="AQ10" s="59"/>
      <c r="AR10" s="59"/>
      <c r="AS10" s="59"/>
      <c r="AT10" s="50">
        <f>データ!$V$6</f>
        <v>57.1</v>
      </c>
      <c r="AU10" s="51"/>
      <c r="AV10" s="51"/>
      <c r="AW10" s="51"/>
      <c r="AX10" s="51"/>
      <c r="AY10" s="51"/>
      <c r="AZ10" s="51"/>
      <c r="BA10" s="51"/>
      <c r="BB10" s="52">
        <f>データ!$W$6</f>
        <v>253.57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119</v>
      </c>
      <c r="BM47" s="89"/>
      <c r="BN47" s="89"/>
      <c r="BO47" s="89"/>
      <c r="BP47" s="89"/>
      <c r="BQ47" s="89"/>
      <c r="BR47" s="89"/>
      <c r="BS47" s="89"/>
      <c r="BT47" s="89"/>
      <c r="BU47" s="89"/>
      <c r="BV47" s="89"/>
      <c r="BW47" s="89"/>
      <c r="BX47" s="89"/>
      <c r="BY47" s="89"/>
      <c r="BZ47" s="90"/>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117</v>
      </c>
      <c r="BM66" s="89"/>
      <c r="BN66" s="89"/>
      <c r="BO66" s="89"/>
      <c r="BP66" s="89"/>
      <c r="BQ66" s="89"/>
      <c r="BR66" s="89"/>
      <c r="BS66" s="89"/>
      <c r="BT66" s="89"/>
      <c r="BU66" s="89"/>
      <c r="BV66" s="89"/>
      <c r="BW66" s="89"/>
      <c r="BX66" s="89"/>
      <c r="BY66" s="89"/>
      <c r="BZ66" s="90"/>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xWPhWuhi7OI39BluSLZ4XKZsPDjn1tcxmCcIp9MoglmZdqIwq7Ara/hMEMTDXOKxw/jKkJxzE7FvKk3yOydrg==" saltValue="lodVfybCliU2FLBP1yhwu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203629</v>
      </c>
      <c r="D6" s="33">
        <f t="shared" si="3"/>
        <v>46</v>
      </c>
      <c r="E6" s="33">
        <f t="shared" si="3"/>
        <v>1</v>
      </c>
      <c r="F6" s="33">
        <f t="shared" si="3"/>
        <v>0</v>
      </c>
      <c r="G6" s="33">
        <f t="shared" si="3"/>
        <v>1</v>
      </c>
      <c r="H6" s="33" t="str">
        <f t="shared" si="3"/>
        <v>長野県　富士見町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85.99</v>
      </c>
      <c r="P6" s="34">
        <f t="shared" si="3"/>
        <v>98.32</v>
      </c>
      <c r="Q6" s="34">
        <f t="shared" si="3"/>
        <v>2808</v>
      </c>
      <c r="R6" s="34">
        <f t="shared" si="3"/>
        <v>14787</v>
      </c>
      <c r="S6" s="34">
        <f t="shared" si="3"/>
        <v>144.76</v>
      </c>
      <c r="T6" s="34">
        <f t="shared" si="3"/>
        <v>102.15</v>
      </c>
      <c r="U6" s="34">
        <f t="shared" si="3"/>
        <v>14479</v>
      </c>
      <c r="V6" s="34">
        <f t="shared" si="3"/>
        <v>57.1</v>
      </c>
      <c r="W6" s="34">
        <f t="shared" si="3"/>
        <v>253.57</v>
      </c>
      <c r="X6" s="35">
        <f>IF(X7="",NA(),X7)</f>
        <v>123.17</v>
      </c>
      <c r="Y6" s="35">
        <f t="shared" ref="Y6:AG6" si="4">IF(Y7="",NA(),Y7)</f>
        <v>113.75</v>
      </c>
      <c r="Z6" s="35">
        <f t="shared" si="4"/>
        <v>119.72</v>
      </c>
      <c r="AA6" s="35">
        <f t="shared" si="4"/>
        <v>123.8</v>
      </c>
      <c r="AB6" s="35">
        <f t="shared" si="4"/>
        <v>123.06</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1386.96</v>
      </c>
      <c r="AU6" s="35">
        <f t="shared" ref="AU6:BC6" si="6">IF(AU7="",NA(),AU7)</f>
        <v>1128.04</v>
      </c>
      <c r="AV6" s="35">
        <f t="shared" si="6"/>
        <v>1024.6099999999999</v>
      </c>
      <c r="AW6" s="35">
        <f t="shared" si="6"/>
        <v>1805.4</v>
      </c>
      <c r="AX6" s="35">
        <f t="shared" si="6"/>
        <v>1812.45</v>
      </c>
      <c r="AY6" s="35">
        <f t="shared" si="6"/>
        <v>1081.23</v>
      </c>
      <c r="AZ6" s="35">
        <f t="shared" si="6"/>
        <v>406.37</v>
      </c>
      <c r="BA6" s="35">
        <f t="shared" si="6"/>
        <v>398.29</v>
      </c>
      <c r="BB6" s="35">
        <f t="shared" si="6"/>
        <v>388.67</v>
      </c>
      <c r="BC6" s="35">
        <f t="shared" si="6"/>
        <v>355.27</v>
      </c>
      <c r="BD6" s="34" t="str">
        <f>IF(BD7="","",IF(BD7="-","【-】","【"&amp;SUBSTITUTE(TEXT(BD7,"#,##0.00"),"-","△")&amp;"】"))</f>
        <v>【264.34】</v>
      </c>
      <c r="BE6" s="35">
        <f>IF(BE7="",NA(),BE7)</f>
        <v>190.56</v>
      </c>
      <c r="BF6" s="35">
        <f t="shared" ref="BF6:BN6" si="7">IF(BF7="",NA(),BF7)</f>
        <v>193.53</v>
      </c>
      <c r="BG6" s="35">
        <f t="shared" si="7"/>
        <v>175.34</v>
      </c>
      <c r="BH6" s="35">
        <f t="shared" si="7"/>
        <v>148.19</v>
      </c>
      <c r="BI6" s="35">
        <f t="shared" si="7"/>
        <v>126.99</v>
      </c>
      <c r="BJ6" s="35">
        <f t="shared" si="7"/>
        <v>443.13</v>
      </c>
      <c r="BK6" s="35">
        <f t="shared" si="7"/>
        <v>442.54</v>
      </c>
      <c r="BL6" s="35">
        <f t="shared" si="7"/>
        <v>431</v>
      </c>
      <c r="BM6" s="35">
        <f t="shared" si="7"/>
        <v>422.5</v>
      </c>
      <c r="BN6" s="35">
        <f t="shared" si="7"/>
        <v>458.27</v>
      </c>
      <c r="BO6" s="34" t="str">
        <f>IF(BO7="","",IF(BO7="-","【-】","【"&amp;SUBSTITUTE(TEXT(BO7,"#,##0.00"),"-","△")&amp;"】"))</f>
        <v>【274.27】</v>
      </c>
      <c r="BP6" s="35">
        <f>IF(BP7="",NA(),BP7)</f>
        <v>92.76</v>
      </c>
      <c r="BQ6" s="35">
        <f t="shared" ref="BQ6:BY6" si="8">IF(BQ7="",NA(),BQ7)</f>
        <v>115.01</v>
      </c>
      <c r="BR6" s="35">
        <f t="shared" si="8"/>
        <v>122.53</v>
      </c>
      <c r="BS6" s="35">
        <f t="shared" si="8"/>
        <v>128.07</v>
      </c>
      <c r="BT6" s="35">
        <f t="shared" si="8"/>
        <v>126.47</v>
      </c>
      <c r="BU6" s="35">
        <f t="shared" si="8"/>
        <v>95.4</v>
      </c>
      <c r="BV6" s="35">
        <f t="shared" si="8"/>
        <v>98.6</v>
      </c>
      <c r="BW6" s="35">
        <f t="shared" si="8"/>
        <v>100.82</v>
      </c>
      <c r="BX6" s="35">
        <f t="shared" si="8"/>
        <v>101.64</v>
      </c>
      <c r="BY6" s="35">
        <f t="shared" si="8"/>
        <v>96.77</v>
      </c>
      <c r="BZ6" s="34" t="str">
        <f>IF(BZ7="","",IF(BZ7="-","【-】","【"&amp;SUBSTITUTE(TEXT(BZ7,"#,##0.00"),"-","△")&amp;"】"))</f>
        <v>【104.36】</v>
      </c>
      <c r="CA6" s="35">
        <f>IF(CA7="",NA(),CA7)</f>
        <v>188.84</v>
      </c>
      <c r="CB6" s="35">
        <f t="shared" ref="CB6:CJ6" si="9">IF(CB7="",NA(),CB7)</f>
        <v>140.78</v>
      </c>
      <c r="CC6" s="35">
        <f t="shared" si="9"/>
        <v>129.65</v>
      </c>
      <c r="CD6" s="35">
        <f t="shared" si="9"/>
        <v>123.35</v>
      </c>
      <c r="CE6" s="35">
        <f t="shared" si="9"/>
        <v>124.29</v>
      </c>
      <c r="CF6" s="35">
        <f t="shared" si="9"/>
        <v>186.15</v>
      </c>
      <c r="CG6" s="35">
        <f t="shared" si="9"/>
        <v>181.67</v>
      </c>
      <c r="CH6" s="35">
        <f t="shared" si="9"/>
        <v>179.55</v>
      </c>
      <c r="CI6" s="35">
        <f t="shared" si="9"/>
        <v>179.16</v>
      </c>
      <c r="CJ6" s="35">
        <f t="shared" si="9"/>
        <v>187.18</v>
      </c>
      <c r="CK6" s="34" t="str">
        <f>IF(CK7="","",IF(CK7="-","【-】","【"&amp;SUBSTITUTE(TEXT(CK7,"#,##0.00"),"-","△")&amp;"】"))</f>
        <v>【165.71】</v>
      </c>
      <c r="CL6" s="35">
        <f>IF(CL7="",NA(),CL7)</f>
        <v>48.84</v>
      </c>
      <c r="CM6" s="35">
        <f t="shared" ref="CM6:CU6" si="10">IF(CM7="",NA(),CM7)</f>
        <v>48.71</v>
      </c>
      <c r="CN6" s="35">
        <f t="shared" si="10"/>
        <v>65.34</v>
      </c>
      <c r="CO6" s="35">
        <f t="shared" si="10"/>
        <v>67.27</v>
      </c>
      <c r="CP6" s="35">
        <f t="shared" si="10"/>
        <v>66.28</v>
      </c>
      <c r="CQ6" s="35">
        <f t="shared" si="10"/>
        <v>54.47</v>
      </c>
      <c r="CR6" s="35">
        <f t="shared" si="10"/>
        <v>53.61</v>
      </c>
      <c r="CS6" s="35">
        <f t="shared" si="10"/>
        <v>53.52</v>
      </c>
      <c r="CT6" s="35">
        <f t="shared" si="10"/>
        <v>54.24</v>
      </c>
      <c r="CU6" s="35">
        <f t="shared" si="10"/>
        <v>55.88</v>
      </c>
      <c r="CV6" s="34" t="str">
        <f>IF(CV7="","",IF(CV7="-","【-】","【"&amp;SUBSTITUTE(TEXT(CV7,"#,##0.00"),"-","△")&amp;"】"))</f>
        <v>【60.41】</v>
      </c>
      <c r="CW6" s="35">
        <f>IF(CW7="",NA(),CW7)</f>
        <v>78.55</v>
      </c>
      <c r="CX6" s="35">
        <f t="shared" ref="CX6:DF6" si="11">IF(CX7="",NA(),CX7)</f>
        <v>76.48</v>
      </c>
      <c r="CY6" s="35">
        <f t="shared" si="11"/>
        <v>75.95</v>
      </c>
      <c r="CZ6" s="35">
        <f t="shared" si="11"/>
        <v>77.739999999999995</v>
      </c>
      <c r="DA6" s="35">
        <f t="shared" si="11"/>
        <v>80.150000000000006</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49.91</v>
      </c>
      <c r="DI6" s="35">
        <f t="shared" ref="DI6:DQ6" si="12">IF(DI7="",NA(),DI7)</f>
        <v>51.63</v>
      </c>
      <c r="DJ6" s="35">
        <f t="shared" si="12"/>
        <v>53.44</v>
      </c>
      <c r="DK6" s="35">
        <f t="shared" si="12"/>
        <v>55.02</v>
      </c>
      <c r="DL6" s="35">
        <f t="shared" si="12"/>
        <v>56.57</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0.24</v>
      </c>
      <c r="EE6" s="35">
        <f t="shared" ref="EE6:EM6" si="14">IF(EE7="",NA(),EE7)</f>
        <v>0.43</v>
      </c>
      <c r="EF6" s="35">
        <f t="shared" si="14"/>
        <v>0.51</v>
      </c>
      <c r="EG6" s="35">
        <f t="shared" si="14"/>
        <v>0.25</v>
      </c>
      <c r="EH6" s="35">
        <f t="shared" si="14"/>
        <v>0.34</v>
      </c>
      <c r="EI6" s="35">
        <f t="shared" si="14"/>
        <v>0.71</v>
      </c>
      <c r="EJ6" s="35">
        <f t="shared" si="14"/>
        <v>0.68</v>
      </c>
      <c r="EK6" s="35">
        <f t="shared" si="14"/>
        <v>1.65</v>
      </c>
      <c r="EL6" s="35">
        <f t="shared" si="14"/>
        <v>0.47</v>
      </c>
      <c r="EM6" s="35">
        <f t="shared" si="14"/>
        <v>0.39</v>
      </c>
      <c r="EN6" s="34" t="str">
        <f>IF(EN7="","",IF(EN7="-","【-】","【"&amp;SUBSTITUTE(TEXT(EN7,"#,##0.00"),"-","△")&amp;"】"))</f>
        <v>【0.69】</v>
      </c>
    </row>
    <row r="7" spans="1:144" s="36" customFormat="1">
      <c r="A7" s="28"/>
      <c r="B7" s="37">
        <v>2017</v>
      </c>
      <c r="C7" s="37">
        <v>203629</v>
      </c>
      <c r="D7" s="37">
        <v>46</v>
      </c>
      <c r="E7" s="37">
        <v>1</v>
      </c>
      <c r="F7" s="37">
        <v>0</v>
      </c>
      <c r="G7" s="37">
        <v>1</v>
      </c>
      <c r="H7" s="37" t="s">
        <v>105</v>
      </c>
      <c r="I7" s="37" t="s">
        <v>106</v>
      </c>
      <c r="J7" s="37" t="s">
        <v>107</v>
      </c>
      <c r="K7" s="37" t="s">
        <v>108</v>
      </c>
      <c r="L7" s="37" t="s">
        <v>109</v>
      </c>
      <c r="M7" s="37" t="s">
        <v>110</v>
      </c>
      <c r="N7" s="38" t="s">
        <v>111</v>
      </c>
      <c r="O7" s="38">
        <v>85.99</v>
      </c>
      <c r="P7" s="38">
        <v>98.32</v>
      </c>
      <c r="Q7" s="38">
        <v>2808</v>
      </c>
      <c r="R7" s="38">
        <v>14787</v>
      </c>
      <c r="S7" s="38">
        <v>144.76</v>
      </c>
      <c r="T7" s="38">
        <v>102.15</v>
      </c>
      <c r="U7" s="38">
        <v>14479</v>
      </c>
      <c r="V7" s="38">
        <v>57.1</v>
      </c>
      <c r="W7" s="38">
        <v>253.57</v>
      </c>
      <c r="X7" s="38">
        <v>123.17</v>
      </c>
      <c r="Y7" s="38">
        <v>113.75</v>
      </c>
      <c r="Z7" s="38">
        <v>119.72</v>
      </c>
      <c r="AA7" s="38">
        <v>123.8</v>
      </c>
      <c r="AB7" s="38">
        <v>123.06</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1386.96</v>
      </c>
      <c r="AU7" s="38">
        <v>1128.04</v>
      </c>
      <c r="AV7" s="38">
        <v>1024.6099999999999</v>
      </c>
      <c r="AW7" s="38">
        <v>1805.4</v>
      </c>
      <c r="AX7" s="38">
        <v>1812.45</v>
      </c>
      <c r="AY7" s="38">
        <v>1081.23</v>
      </c>
      <c r="AZ7" s="38">
        <v>406.37</v>
      </c>
      <c r="BA7" s="38">
        <v>398.29</v>
      </c>
      <c r="BB7" s="38">
        <v>388.67</v>
      </c>
      <c r="BC7" s="38">
        <v>355.27</v>
      </c>
      <c r="BD7" s="38">
        <v>264.33999999999997</v>
      </c>
      <c r="BE7" s="38">
        <v>190.56</v>
      </c>
      <c r="BF7" s="38">
        <v>193.53</v>
      </c>
      <c r="BG7" s="38">
        <v>175.34</v>
      </c>
      <c r="BH7" s="38">
        <v>148.19</v>
      </c>
      <c r="BI7" s="38">
        <v>126.99</v>
      </c>
      <c r="BJ7" s="38">
        <v>443.13</v>
      </c>
      <c r="BK7" s="38">
        <v>442.54</v>
      </c>
      <c r="BL7" s="38">
        <v>431</v>
      </c>
      <c r="BM7" s="38">
        <v>422.5</v>
      </c>
      <c r="BN7" s="38">
        <v>458.27</v>
      </c>
      <c r="BO7" s="38">
        <v>274.27</v>
      </c>
      <c r="BP7" s="38">
        <v>92.76</v>
      </c>
      <c r="BQ7" s="38">
        <v>115.01</v>
      </c>
      <c r="BR7" s="38">
        <v>122.53</v>
      </c>
      <c r="BS7" s="38">
        <v>128.07</v>
      </c>
      <c r="BT7" s="38">
        <v>126.47</v>
      </c>
      <c r="BU7" s="38">
        <v>95.4</v>
      </c>
      <c r="BV7" s="38">
        <v>98.6</v>
      </c>
      <c r="BW7" s="38">
        <v>100.82</v>
      </c>
      <c r="BX7" s="38">
        <v>101.64</v>
      </c>
      <c r="BY7" s="38">
        <v>96.77</v>
      </c>
      <c r="BZ7" s="38">
        <v>104.36</v>
      </c>
      <c r="CA7" s="38">
        <v>188.84</v>
      </c>
      <c r="CB7" s="38">
        <v>140.78</v>
      </c>
      <c r="CC7" s="38">
        <v>129.65</v>
      </c>
      <c r="CD7" s="38">
        <v>123.35</v>
      </c>
      <c r="CE7" s="38">
        <v>124.29</v>
      </c>
      <c r="CF7" s="38">
        <v>186.15</v>
      </c>
      <c r="CG7" s="38">
        <v>181.67</v>
      </c>
      <c r="CH7" s="38">
        <v>179.55</v>
      </c>
      <c r="CI7" s="38">
        <v>179.16</v>
      </c>
      <c r="CJ7" s="38">
        <v>187.18</v>
      </c>
      <c r="CK7" s="38">
        <v>165.71</v>
      </c>
      <c r="CL7" s="38">
        <v>48.84</v>
      </c>
      <c r="CM7" s="38">
        <v>48.71</v>
      </c>
      <c r="CN7" s="38">
        <v>65.34</v>
      </c>
      <c r="CO7" s="38">
        <v>67.27</v>
      </c>
      <c r="CP7" s="38">
        <v>66.28</v>
      </c>
      <c r="CQ7" s="38">
        <v>54.47</v>
      </c>
      <c r="CR7" s="38">
        <v>53.61</v>
      </c>
      <c r="CS7" s="38">
        <v>53.52</v>
      </c>
      <c r="CT7" s="38">
        <v>54.24</v>
      </c>
      <c r="CU7" s="38">
        <v>55.88</v>
      </c>
      <c r="CV7" s="38">
        <v>60.41</v>
      </c>
      <c r="CW7" s="38">
        <v>78.55</v>
      </c>
      <c r="CX7" s="38">
        <v>76.48</v>
      </c>
      <c r="CY7" s="38">
        <v>75.95</v>
      </c>
      <c r="CZ7" s="38">
        <v>77.739999999999995</v>
      </c>
      <c r="DA7" s="38">
        <v>80.150000000000006</v>
      </c>
      <c r="DB7" s="38">
        <v>81.459999999999994</v>
      </c>
      <c r="DC7" s="38">
        <v>81.31</v>
      </c>
      <c r="DD7" s="38">
        <v>81.459999999999994</v>
      </c>
      <c r="DE7" s="38">
        <v>81.680000000000007</v>
      </c>
      <c r="DF7" s="38">
        <v>80.989999999999995</v>
      </c>
      <c r="DG7" s="38">
        <v>89.93</v>
      </c>
      <c r="DH7" s="38">
        <v>49.91</v>
      </c>
      <c r="DI7" s="38">
        <v>51.63</v>
      </c>
      <c r="DJ7" s="38">
        <v>53.44</v>
      </c>
      <c r="DK7" s="38">
        <v>55.02</v>
      </c>
      <c r="DL7" s="38">
        <v>56.57</v>
      </c>
      <c r="DM7" s="38">
        <v>38.520000000000003</v>
      </c>
      <c r="DN7" s="38">
        <v>46.67</v>
      </c>
      <c r="DO7" s="38">
        <v>47.7</v>
      </c>
      <c r="DP7" s="38">
        <v>48.14</v>
      </c>
      <c r="DQ7" s="38">
        <v>46.61</v>
      </c>
      <c r="DR7" s="38">
        <v>48.12</v>
      </c>
      <c r="DS7" s="38">
        <v>0</v>
      </c>
      <c r="DT7" s="38">
        <v>0</v>
      </c>
      <c r="DU7" s="38">
        <v>0</v>
      </c>
      <c r="DV7" s="38">
        <v>0</v>
      </c>
      <c r="DW7" s="38">
        <v>0</v>
      </c>
      <c r="DX7" s="38">
        <v>9.43</v>
      </c>
      <c r="DY7" s="38">
        <v>10.029999999999999</v>
      </c>
      <c r="DZ7" s="38">
        <v>7.26</v>
      </c>
      <c r="EA7" s="38">
        <v>11.13</v>
      </c>
      <c r="EB7" s="38">
        <v>10.84</v>
      </c>
      <c r="EC7" s="38">
        <v>15.89</v>
      </c>
      <c r="ED7" s="38">
        <v>0.24</v>
      </c>
      <c r="EE7" s="38">
        <v>0.43</v>
      </c>
      <c r="EF7" s="38">
        <v>0.51</v>
      </c>
      <c r="EG7" s="38">
        <v>0.25</v>
      </c>
      <c r="EH7" s="38">
        <v>0.34</v>
      </c>
      <c r="EI7" s="38">
        <v>0.71</v>
      </c>
      <c r="EJ7" s="38">
        <v>0.68</v>
      </c>
      <c r="EK7" s="38">
        <v>1.65</v>
      </c>
      <c r="EL7" s="38">
        <v>0.47</v>
      </c>
      <c r="EM7" s="38">
        <v>0.39</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2019-02-12T02:46:59Z</cp:lastPrinted>
  <dcterms:created xsi:type="dcterms:W3CDTF">2018-12-03T08:31:29Z</dcterms:created>
  <dcterms:modified xsi:type="dcterms:W3CDTF">2019-02-20T10:58:11Z</dcterms:modified>
  <cp:category/>
</cp:coreProperties>
</file>