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Z3yX6+/REINymf+9kyzO0KSxAqqX6dQuH+QfOF1brO1rdbpvZ2vE/iLO0kuBIyLqV26Bt2SHAvUDJ6IH6QQ0w==" workbookSaltValue="lFih7Z00JV0RGaR6JDp38w==" workbookSpinCount="100000" lockStructure="1"/>
  <bookViews>
    <workbookView xWindow="-15" yWindow="-15" windowWidth="12000" windowHeight="975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<sst xmlns="http://schemas.openxmlformats.org/spreadsheetml/2006/main" count="235" uniqueCount="123">
  <si>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</si>
  <si>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</si>
  <si>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</si>
  <si>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</si>
  <si>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</si>
  <si>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</si>
  <si>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</si>
  <si>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</si>
  <si>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</si>
  <si>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</si>
  <si>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</si>
  <si>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</si>
  <si>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</si>
  <si>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</si>
  <si>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</si>
  <si>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</si>
  <si>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</si>
  <si>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</si>
  <si>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</si>
  <si>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</si>
  <si>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</si>
  <si>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</si>
  <si>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</si>
  <si>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</si>
  <si>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</si>
  <si>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</si>
  <si>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</si>
  <si>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</si>
  <si>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</si>
  <si>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</si>
  <si>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</si>
  <si>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</si>
  <si>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</si>
  <si>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</si>
  <si>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</si>
  <si>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</si>
  <si>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</si>
  <si>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</si>
  <si>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</si>
  <si>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</si>
  <si>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</si>
  <si>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</si>
  <si>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</si>
  <si>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</si>
  <si>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</si>
  <si>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</si>
  <si>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</si>
  <si>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</si>
  <si>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</si>
  <si>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</si>
  <si>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</si>
  <si>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</si>
  <si>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</si>
  <si>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</si>
  <si>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</si>
  <si>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</si>
  <si>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</si>
  <si>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</si>
  <si>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</si>
  <si>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</si>
  <si>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</si>
  <si>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</si>
  <si>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</si>
  <si>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</si>
  <si>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</si>
  <si>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</si>
  <si>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</si>
  <si>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</si>
  <si>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</si>
  <si>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</si>
  <si>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</si>
  <si>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</si>
  <si>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</si>
  <si>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</si>
  <si>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</si>
  <si>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</si>
  <si>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</si>
  <si>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</si>
  <si>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</si>
  <si>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</si>
  <si>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</si>
  <si>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</si>
  <si>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</si>
  <si>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</si>
  <si>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</si>
  <si>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</si>
  <si>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</si>
  <si>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</si>
  <si>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</si>
  <si>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</si>
  <si>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</si>
  <si>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</si>
  <si>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</si>
  <si>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</si>
  <si>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</si>
  <si>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</si>
  <si>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</si>
  <si>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</si>
  <si>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</si>
  <si>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</si>
  <si>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</si>
  <si>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</si>
  <si>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</si>
  <si>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</si>
  <si>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</si>
  <si>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</si>
  <si>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</si>
  <si>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</si>
  <si>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</si>
  <si>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</si>
  <si>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</si>
  <si>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</si>
  <si>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</si>
  <si>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</si>
  <si>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</si>
  <si>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</si>
  <si>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</si>
  <si>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</si>
  <si>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</si>
  <si>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</si>
  <si>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①有形固定資産減価償却率は年々上昇しており、類似団体平均値と比較しても高い率であるため、計画的に老朽化対策を行っていく必要がある。</t>
    <rPh sb="1" eb="3">
      <t>ユウケイ</t>
    </rPh>
    <rPh sb="3" eb="5">
      <t>コテイ</t>
    </rPh>
    <rPh sb="5" eb="7">
      <t>シサン</t>
    </rPh>
    <rPh sb="7" eb="9">
      <t>ゲンカ</t>
    </rPh>
    <rPh sb="9" eb="11">
      <t>ショウキャク</t>
    </rPh>
    <rPh sb="11" eb="12">
      <t>リツ</t>
    </rPh>
    <rPh sb="13" eb="15">
      <t>ネンネン</t>
    </rPh>
    <rPh sb="15" eb="17">
      <t>ジョウショウ</t>
    </rPh>
    <rPh sb="22" eb="24">
      <t>ルイジ</t>
    </rPh>
    <rPh sb="24" eb="26">
      <t>ダンタイ</t>
    </rPh>
    <rPh sb="26" eb="28">
      <t>ヘイキン</t>
    </rPh>
    <rPh sb="28" eb="29">
      <t>チ</t>
    </rPh>
    <rPh sb="30" eb="32">
      <t>ヒカク</t>
    </rPh>
    <rPh sb="35" eb="36">
      <t>タカ</t>
    </rPh>
    <rPh sb="37" eb="38">
      <t>リツ</t>
    </rPh>
    <rPh sb="44" eb="47">
      <t>ケイカクテキ</t>
    </rPh>
    <rPh sb="48" eb="51">
      <t>ロウキュウカ</t>
    </rPh>
    <rPh sb="51" eb="53">
      <t>タイサク</t>
    </rPh>
    <rPh sb="54" eb="55">
      <t>オコナ</t>
    </rPh>
    <rPh sb="59" eb="61">
      <t>ヒツヨウ</t>
    </rPh>
    <phoneticPr fontId="4"/>
  </si>
  <si>
    <t>この事業は中山間地域及び農村地域がほぼ占めているため、高齢者の占める割合が都市部より大きい。
将来的には人口減少等に伴う収入減が見込まれるため、施設の統廃合や機能強化を行っていく。</t>
    <rPh sb="2" eb="4">
      <t>ジギョウ</t>
    </rPh>
    <rPh sb="47" eb="50">
      <t>ショウライテキ</t>
    </rPh>
    <rPh sb="52" eb="54">
      <t>ジンコウ</t>
    </rPh>
    <rPh sb="54" eb="56">
      <t>ゲンショウ</t>
    </rPh>
    <rPh sb="56" eb="57">
      <t>トウ</t>
    </rPh>
    <rPh sb="58" eb="59">
      <t>トモナ</t>
    </rPh>
    <rPh sb="60" eb="63">
      <t>シュウニュウゲン</t>
    </rPh>
    <rPh sb="64" eb="66">
      <t>ミコ</t>
    </rPh>
    <rPh sb="72" eb="74">
      <t>シセツ</t>
    </rPh>
    <rPh sb="75" eb="78">
      <t>トウハイゴウ</t>
    </rPh>
    <rPh sb="79" eb="81">
      <t>キノウ</t>
    </rPh>
    <rPh sb="81" eb="83">
      <t>キョウカ</t>
    </rPh>
    <rPh sb="84" eb="85">
      <t>オコナ</t>
    </rPh>
    <phoneticPr fontId="4"/>
  </si>
  <si>
    <t>①経常収支比率は、平成28年度に比べて約14％減少し100％を下回り赤字となっている。これは処理場施設を統廃合したことによる資産減耗及び有収水量の減少が要因と考えられる。
②累積欠損金比率について、169.58％と平成28年度から増加しているが、これも統廃合による処理場の減が要因であり、他の事業による補填に頼らざるをえない状況である。
③流動比率については増加しているが、統廃合により負債（企業債償還金等）を抱える施設が抜けたことが要因として考えられる。赤字であるものの流動資産はあることから短期的な支払能力はあることが分かる。
④企業債残高対事業規模比率は、類似団体平均値と比べて低いため、経営負担は小さい。
⑤経費回収率は100％となったが、これは繰入金算定における分流式下水道等に要する経費の見直しによるものである。
⑥汚水処理原価は微増しているが、有収水量の減によるものである。
⑦施設利用率は53.32％と低く、施設の処理能力に余裕があると伺える。施設の統廃合やダウンサイジング等検討していく必要がある。
⑧水洗化率は、住宅新築や改築に伴い年々上昇している。</t>
    <rPh sb="1" eb="3">
      <t>ケイジョウ</t>
    </rPh>
    <rPh sb="3" eb="5">
      <t>シュウシ</t>
    </rPh>
    <rPh sb="5" eb="7">
      <t>ヒリツ</t>
    </rPh>
    <rPh sb="9" eb="11">
      <t>ヘイセイ</t>
    </rPh>
    <rPh sb="13" eb="15">
      <t>ネンド</t>
    </rPh>
    <rPh sb="16" eb="17">
      <t>クラ</t>
    </rPh>
    <rPh sb="19" eb="20">
      <t>ヤク</t>
    </rPh>
    <rPh sb="23" eb="25">
      <t>ゲンショウ</t>
    </rPh>
    <rPh sb="31" eb="33">
      <t>シタマワ</t>
    </rPh>
    <rPh sb="34" eb="36">
      <t>アカジ</t>
    </rPh>
    <rPh sb="46" eb="49">
      <t>ショリジョウ</t>
    </rPh>
    <rPh sb="49" eb="51">
      <t>シセツ</t>
    </rPh>
    <rPh sb="52" eb="55">
      <t>トウハイゴウ</t>
    </rPh>
    <rPh sb="62" eb="64">
      <t>シサン</t>
    </rPh>
    <rPh sb="64" eb="66">
      <t>ゲンモウ</t>
    </rPh>
    <rPh sb="66" eb="67">
      <t>オヨ</t>
    </rPh>
    <rPh sb="87" eb="89">
      <t>ルイセキ</t>
    </rPh>
    <rPh sb="89" eb="91">
      <t>ケッソン</t>
    </rPh>
    <rPh sb="91" eb="92">
      <t>キン</t>
    </rPh>
    <rPh sb="92" eb="94">
      <t>ヒリツ</t>
    </rPh>
    <rPh sb="107" eb="109">
      <t>ヘイセイ</t>
    </rPh>
    <rPh sb="111" eb="113">
      <t>ネンド</t>
    </rPh>
    <rPh sb="115" eb="117">
      <t>ゾウカ</t>
    </rPh>
    <rPh sb="126" eb="129">
      <t>トウハイゴウ</t>
    </rPh>
    <rPh sb="132" eb="135">
      <t>ショリジョウ</t>
    </rPh>
    <rPh sb="136" eb="137">
      <t>ゲン</t>
    </rPh>
    <rPh sb="138" eb="140">
      <t>ヨウイン</t>
    </rPh>
    <rPh sb="144" eb="145">
      <t>ホカ</t>
    </rPh>
    <rPh sb="146" eb="148">
      <t>ジギョウ</t>
    </rPh>
    <rPh sb="151" eb="153">
      <t>ホテン</t>
    </rPh>
    <rPh sb="154" eb="155">
      <t>タヨ</t>
    </rPh>
    <rPh sb="162" eb="164">
      <t>ジョウキョウ</t>
    </rPh>
    <rPh sb="170" eb="172">
      <t>リュウドウ</t>
    </rPh>
    <rPh sb="172" eb="174">
      <t>ヒリツ</t>
    </rPh>
    <rPh sb="179" eb="181">
      <t>ゾウカ</t>
    </rPh>
    <rPh sb="187" eb="190">
      <t>トウハイゴウ</t>
    </rPh>
    <rPh sb="193" eb="195">
      <t>フサイ</t>
    </rPh>
    <rPh sb="196" eb="198">
      <t>キギョウ</t>
    </rPh>
    <rPh sb="198" eb="199">
      <t>サイ</t>
    </rPh>
    <rPh sb="199" eb="202">
      <t>ショウカンキン</t>
    </rPh>
    <rPh sb="202" eb="203">
      <t>トウ</t>
    </rPh>
    <rPh sb="205" eb="206">
      <t>カカ</t>
    </rPh>
    <rPh sb="208" eb="210">
      <t>シセツ</t>
    </rPh>
    <rPh sb="211" eb="212">
      <t>ヌ</t>
    </rPh>
    <rPh sb="217" eb="219">
      <t>ヨウイン</t>
    </rPh>
    <rPh sb="222" eb="223">
      <t>カンガ</t>
    </rPh>
    <rPh sb="228" eb="230">
      <t>アカジ</t>
    </rPh>
    <rPh sb="236" eb="238">
      <t>リュウドウ</t>
    </rPh>
    <rPh sb="238" eb="240">
      <t>シサン</t>
    </rPh>
    <rPh sb="247" eb="250">
      <t>タンキテキ</t>
    </rPh>
    <rPh sb="251" eb="253">
      <t>シハライ</t>
    </rPh>
    <rPh sb="253" eb="255">
      <t>ノウリョク</t>
    </rPh>
    <rPh sb="261" eb="262">
      <t>ワ</t>
    </rPh>
    <rPh sb="267" eb="269">
      <t>キギョウ</t>
    </rPh>
    <rPh sb="269" eb="270">
      <t>サイ</t>
    </rPh>
    <rPh sb="270" eb="272">
      <t>ザンダカ</t>
    </rPh>
    <rPh sb="272" eb="273">
      <t>タイ</t>
    </rPh>
    <rPh sb="273" eb="275">
      <t>ジギョウ</t>
    </rPh>
    <rPh sb="275" eb="277">
      <t>キボ</t>
    </rPh>
    <rPh sb="277" eb="279">
      <t>ヒリツ</t>
    </rPh>
    <rPh sb="281" eb="283">
      <t>ルイジ</t>
    </rPh>
    <rPh sb="283" eb="285">
      <t>ダンタイ</t>
    </rPh>
    <rPh sb="285" eb="288">
      <t>ヘイキンチ</t>
    </rPh>
    <rPh sb="289" eb="290">
      <t>クラ</t>
    </rPh>
    <rPh sb="292" eb="293">
      <t>ヒク</t>
    </rPh>
    <rPh sb="297" eb="299">
      <t>ケイエイ</t>
    </rPh>
    <rPh sb="299" eb="301">
      <t>フタン</t>
    </rPh>
    <rPh sb="302" eb="303">
      <t>チイ</t>
    </rPh>
    <rPh sb="308" eb="310">
      <t>ケイヒ</t>
    </rPh>
    <rPh sb="310" eb="312">
      <t>カイシュウ</t>
    </rPh>
    <rPh sb="312" eb="313">
      <t>リツ</t>
    </rPh>
    <rPh sb="364" eb="366">
      <t>オスイ</t>
    </rPh>
    <rPh sb="366" eb="368">
      <t>ショリ</t>
    </rPh>
    <rPh sb="368" eb="370">
      <t>ゲンカ</t>
    </rPh>
    <rPh sb="371" eb="373">
      <t>ビゾウ</t>
    </rPh>
    <rPh sb="396" eb="398">
      <t>シセツ</t>
    </rPh>
    <rPh sb="398" eb="401">
      <t>リヨウリツ</t>
    </rPh>
    <rPh sb="409" eb="410">
      <t>ヒク</t>
    </rPh>
    <rPh sb="412" eb="414">
      <t>シセツ</t>
    </rPh>
    <rPh sb="415" eb="417">
      <t>ショリ</t>
    </rPh>
    <rPh sb="417" eb="419">
      <t>ノウリョク</t>
    </rPh>
    <rPh sb="420" eb="422">
      <t>ヨユウ</t>
    </rPh>
    <rPh sb="426" eb="427">
      <t>ウカガ</t>
    </rPh>
    <rPh sb="430" eb="432">
      <t>シセツ</t>
    </rPh>
    <rPh sb="433" eb="436">
      <t>トウハイゴウ</t>
    </rPh>
    <rPh sb="445" eb="446">
      <t>トウ</t>
    </rPh>
    <rPh sb="446" eb="448">
      <t>ケントウ</t>
    </rPh>
    <rPh sb="452" eb="454">
      <t>ヒツヨウ</t>
    </rPh>
    <rPh sb="460" eb="463">
      <t>スイセンカ</t>
    </rPh>
    <rPh sb="463" eb="464">
      <t>リツ</t>
    </rPh>
    <rPh sb="466" eb="468">
      <t>ジュウタク</t>
    </rPh>
    <rPh sb="468" eb="470">
      <t>シンチク</t>
    </rPh>
    <rPh sb="471" eb="473">
      <t>カイチク</t>
    </rPh>
    <rPh sb="474" eb="475">
      <t>トモナ</t>
    </rPh>
    <rPh sb="476" eb="478">
      <t>ネンネン</t>
    </rPh>
    <rPh sb="478" eb="48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</si>
</sst>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33-4676-9E86-BA333C25E398}"/>
            </c:ext>
          </c:extLst>
        </c:ser>
        <c:dLbls>
          <c:showLegendKey val="0"/>
          <c:showVal val="0"/>
          <c:showCatName val="0"/>
          <c:showSerName val="0"/>
          <c:showPercent val="0"/>
          <c:showBubbleSize val="0"/>
        </c:dLbls>
        <c:gapWidth val="150"/>
        <c:axId val="90353024"/>
        <c:axId val="912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933-4676-9E86-BA333C25E398}"/>
            </c:ext>
          </c:extLst>
        </c:ser>
        <c:dLbls>
          <c:showLegendKey val="0"/>
          <c:showVal val="0"/>
          <c:showCatName val="0"/>
          <c:showSerName val="0"/>
          <c:showPercent val="0"/>
          <c:showBubbleSize val="0"/>
        </c:dLbls>
        <c:marker val="1"/>
        <c:smooth val="0"/>
        <c:axId val="90353024"/>
        <c:axId val="91239552"/>
      </c:lineChart>
      <c:dateAx>
        <c:axId val="90353024"/>
        <c:scaling>
          <c:orientation val="minMax"/>
        </c:scaling>
        <c:delete val="1"/>
        <c:axPos val="b"/>
        <c:numFmt formatCode="ge" sourceLinked="1"/>
        <c:majorTickMark val="none"/>
        <c:minorTickMark val="none"/>
        <c:tickLblPos val="none"/>
        <c:crossAx val="91239552"/>
        <c:crosses val="autoZero"/>
        <c:auto val="1"/>
        <c:lblOffset val="100"/>
        <c:baseTimeUnit val="years"/>
      </c:dateAx>
      <c:valAx>
        <c:axId val="912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55.62</c:v>
                </c:pt>
                <c:pt idx="1">
                  <c:v>55.03</c:v>
                </c:pt>
                <c:pt idx="2">
                  <c:v>55.03</c:v>
                </c:pt>
                <c:pt idx="3">
                  <c:v>51.07</c:v>
                </c:pt>
                <c:pt idx="4">
                  <c:v>53.32</c:v>
                </c:pt>
              </c:numCache>
            </c:numRef>
          </c:val>
          <c:extLst xmlns:c16r2="http://schemas.microsoft.com/office/drawing/2015/06/chart">
            <c:ext xmlns:c16="http://schemas.microsoft.com/office/drawing/2014/chart" uri="{C3380CC4-5D6E-409C-BE32-E72D297353CC}">
              <c16:uniqueId val="{00000000-6872-4928-8469-ACD7296F6823}"/>
            </c:ext>
          </c:extLst>
        </c:ser>
        <c:dLbls>
          <c:showLegendKey val="0"/>
          <c:showVal val="0"/>
          <c:showCatName val="0"/>
          <c:showSerName val="0"/>
          <c:showPercent val="0"/>
          <c:showBubbleSize val="0"/>
        </c:dLbls>
        <c:gapWidth val="150"/>
        <c:axId val="94814592"/>
        <c:axId val="948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872-4928-8469-ACD7296F6823}"/>
            </c:ext>
          </c:extLst>
        </c:ser>
        <c:dLbls>
          <c:showLegendKey val="0"/>
          <c:showVal val="0"/>
          <c:showCatName val="0"/>
          <c:showSerName val="0"/>
          <c:showPercent val="0"/>
          <c:showBubbleSize val="0"/>
        </c:dLbls>
        <c:marker val="1"/>
        <c:smooth val="0"/>
        <c:axId val="94814592"/>
        <c:axId val="94816512"/>
      </c:lineChart>
      <c:dateAx>
        <c:axId val="94814592"/>
        <c:scaling>
          <c:orientation val="minMax"/>
        </c:scaling>
        <c:delete val="1"/>
        <c:axPos val="b"/>
        <c:numFmt formatCode="ge" sourceLinked="1"/>
        <c:majorTickMark val="none"/>
        <c:minorTickMark val="none"/>
        <c:tickLblPos val="none"/>
        <c:crossAx val="94816512"/>
        <c:crosses val="autoZero"/>
        <c:auto val="1"/>
        <c:lblOffset val="100"/>
        <c:baseTimeUnit val="years"/>
      </c:dateAx>
      <c:valAx>
        <c:axId val="948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91.76</c:v>
                </c:pt>
                <c:pt idx="1">
                  <c:v>91.77</c:v>
                </c:pt>
                <c:pt idx="2">
                  <c:v>92.6</c:v>
                </c:pt>
                <c:pt idx="3">
                  <c:v>92.15</c:v>
                </c:pt>
                <c:pt idx="4">
                  <c:v>93.33</c:v>
                </c:pt>
              </c:numCache>
            </c:numRef>
          </c:val>
          <c:extLst xmlns:c16r2="http://schemas.microsoft.com/office/drawing/2015/06/chart">
            <c:ext xmlns:c16="http://schemas.microsoft.com/office/drawing/2014/chart" uri="{C3380CC4-5D6E-409C-BE32-E72D297353CC}">
              <c16:uniqueId val="{00000000-45B0-4309-9BFD-8FBEA47855A2}"/>
            </c:ext>
          </c:extLst>
        </c:ser>
        <c:dLbls>
          <c:showLegendKey val="0"/>
          <c:showVal val="0"/>
          <c:showCatName val="0"/>
          <c:showSerName val="0"/>
          <c:showPercent val="0"/>
          <c:showBubbleSize val="0"/>
        </c:dLbls>
        <c:gapWidth val="150"/>
        <c:axId val="94903296"/>
        <c:axId val="949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5B0-4309-9BFD-8FBEA47855A2}"/>
            </c:ext>
          </c:extLst>
        </c:ser>
        <c:dLbls>
          <c:showLegendKey val="0"/>
          <c:showVal val="0"/>
          <c:showCatName val="0"/>
          <c:showSerName val="0"/>
          <c:showPercent val="0"/>
          <c:showBubbleSize val="0"/>
        </c:dLbls>
        <c:marker val="1"/>
        <c:smooth val="0"/>
        <c:axId val="94903296"/>
        <c:axId val="94946432"/>
      </c:lineChart>
      <c:dateAx>
        <c:axId val="94903296"/>
        <c:scaling>
          <c:orientation val="minMax"/>
        </c:scaling>
        <c:delete val="1"/>
        <c:axPos val="b"/>
        <c:numFmt formatCode="ge" sourceLinked="1"/>
        <c:majorTickMark val="none"/>
        <c:minorTickMark val="none"/>
        <c:tickLblPos val="none"/>
        <c:crossAx val="94946432"/>
        <c:crosses val="autoZero"/>
        <c:auto val="1"/>
        <c:lblOffset val="100"/>
        <c:baseTimeUnit val="years"/>
      </c:dateAx>
      <c:valAx>
        <c:axId val="94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95.24</c:v>
                </c:pt>
                <c:pt idx="1">
                  <c:v>99.16</c:v>
                </c:pt>
                <c:pt idx="2">
                  <c:v>109.64</c:v>
                </c:pt>
                <c:pt idx="3">
                  <c:v>112.83</c:v>
                </c:pt>
                <c:pt idx="4">
                  <c:v>98.56</c:v>
                </c:pt>
              </c:numCache>
            </c:numRef>
          </c:val>
          <c:extLst xmlns:c16r2="http://schemas.microsoft.com/office/drawing/2015/06/chart">
            <c:ext xmlns:c16="http://schemas.microsoft.com/office/drawing/2014/chart" uri="{C3380CC4-5D6E-409C-BE32-E72D297353CC}">
              <c16:uniqueId val="{00000000-C5D0-4A61-994A-BB55DE56FCCC}"/>
            </c:ext>
          </c:extLst>
        </c:ser>
        <c:dLbls>
          <c:showLegendKey val="0"/>
          <c:showVal val="0"/>
          <c:showCatName val="0"/>
          <c:showSerName val="0"/>
          <c:showPercent val="0"/>
          <c:showBubbleSize val="0"/>
        </c:dLbls>
        <c:gapWidth val="150"/>
        <c:axId val="91278720"/>
        <c:axId val="912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C5D0-4A61-994A-BB55DE56FCCC}"/>
            </c:ext>
          </c:extLst>
        </c:ser>
        <c:dLbls>
          <c:showLegendKey val="0"/>
          <c:showVal val="0"/>
          <c:showCatName val="0"/>
          <c:showSerName val="0"/>
          <c:showPercent val="0"/>
          <c:showBubbleSize val="0"/>
        </c:dLbls>
        <c:marker val="1"/>
        <c:smooth val="0"/>
        <c:axId val="91278720"/>
        <c:axId val="91284992"/>
      </c:lineChart>
      <c:dateAx>
        <c:axId val="91278720"/>
        <c:scaling>
          <c:orientation val="minMax"/>
        </c:scaling>
        <c:delete val="1"/>
        <c:axPos val="b"/>
        <c:numFmt formatCode="ge" sourceLinked="1"/>
        <c:majorTickMark val="none"/>
        <c:minorTickMark val="none"/>
        <c:tickLblPos val="none"/>
        <c:crossAx val="91284992"/>
        <c:crosses val="autoZero"/>
        <c:auto val="1"/>
        <c:lblOffset val="100"/>
        <c:baseTimeUnit val="years"/>
      </c:dateAx>
      <c:valAx>
        <c:axId val="912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22.34</c:v>
                </c:pt>
                <c:pt idx="1">
                  <c:v>40.14</c:v>
                </c:pt>
                <c:pt idx="2">
                  <c:v>42.01</c:v>
                </c:pt>
                <c:pt idx="3">
                  <c:v>43.38</c:v>
                </c:pt>
                <c:pt idx="4">
                  <c:v>45.69</c:v>
                </c:pt>
              </c:numCache>
            </c:numRef>
          </c:val>
          <c:extLst xmlns:c16r2="http://schemas.microsoft.com/office/drawing/2015/06/chart">
            <c:ext xmlns:c16="http://schemas.microsoft.com/office/drawing/2014/chart" uri="{C3380CC4-5D6E-409C-BE32-E72D297353CC}">
              <c16:uniqueId val="{00000000-79A0-4753-9E3A-4396E0057E9C}"/>
            </c:ext>
          </c:extLst>
        </c:ser>
        <c:dLbls>
          <c:showLegendKey val="0"/>
          <c:showVal val="0"/>
          <c:showCatName val="0"/>
          <c:showSerName val="0"/>
          <c:showPercent val="0"/>
          <c:showBubbleSize val="0"/>
        </c:dLbls>
        <c:gapWidth val="150"/>
        <c:axId val="92512256"/>
        <c:axId val="925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79A0-4753-9E3A-4396E0057E9C}"/>
            </c:ext>
          </c:extLst>
        </c:ser>
        <c:dLbls>
          <c:showLegendKey val="0"/>
          <c:showVal val="0"/>
          <c:showCatName val="0"/>
          <c:showSerName val="0"/>
          <c:showPercent val="0"/>
          <c:showBubbleSize val="0"/>
        </c:dLbls>
        <c:marker val="1"/>
        <c:smooth val="0"/>
        <c:axId val="92512256"/>
        <c:axId val="92514176"/>
      </c:lineChart>
      <c:dateAx>
        <c:axId val="92512256"/>
        <c:scaling>
          <c:orientation val="minMax"/>
        </c:scaling>
        <c:delete val="1"/>
        <c:axPos val="b"/>
        <c:numFmt formatCode="ge" sourceLinked="1"/>
        <c:majorTickMark val="none"/>
        <c:minorTickMark val="none"/>
        <c:tickLblPos val="none"/>
        <c:crossAx val="92514176"/>
        <c:crosses val="autoZero"/>
        <c:auto val="1"/>
        <c:lblOffset val="100"/>
        <c:baseTimeUnit val="years"/>
      </c:dateAx>
      <c:valAx>
        <c:axId val="925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B1-4255-8534-6512D051D2B6}"/>
            </c:ext>
          </c:extLst>
        </c:ser>
        <c:dLbls>
          <c:showLegendKey val="0"/>
          <c:showVal val="0"/>
          <c:showCatName val="0"/>
          <c:showSerName val="0"/>
          <c:showPercent val="0"/>
          <c:showBubbleSize val="0"/>
        </c:dLbls>
        <c:gapWidth val="150"/>
        <c:axId val="94844800"/>
        <c:axId val="9485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0B1-4255-8534-6512D051D2B6}"/>
            </c:ext>
          </c:extLst>
        </c:ser>
        <c:dLbls>
          <c:showLegendKey val="0"/>
          <c:showVal val="0"/>
          <c:showCatName val="0"/>
          <c:showSerName val="0"/>
          <c:showPercent val="0"/>
          <c:showBubbleSize val="0"/>
        </c:dLbls>
        <c:marker val="1"/>
        <c:smooth val="0"/>
        <c:axId val="94844800"/>
        <c:axId val="94851072"/>
      </c:lineChart>
      <c:dateAx>
        <c:axId val="94844800"/>
        <c:scaling>
          <c:orientation val="minMax"/>
        </c:scaling>
        <c:delete val="1"/>
        <c:axPos val="b"/>
        <c:numFmt formatCode="ge" sourceLinked="1"/>
        <c:majorTickMark val="none"/>
        <c:minorTickMark val="none"/>
        <c:tickLblPos val="none"/>
        <c:crossAx val="94851072"/>
        <c:crosses val="autoZero"/>
        <c:auto val="1"/>
        <c:lblOffset val="100"/>
        <c:baseTimeUnit val="years"/>
      </c:dateAx>
      <c:valAx>
        <c:axId val="948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9.32</c:v>
                </c:pt>
                <c:pt idx="1">
                  <c:v>0</c:v>
                </c:pt>
                <c:pt idx="2">
                  <c:v>0</c:v>
                </c:pt>
                <c:pt idx="3">
                  <c:v>0</c:v>
                </c:pt>
                <c:pt idx="4" formatCode="#,##0.00;&quot;△&quot;#,##0.00;&quot;-&quot;">
                  <c:v>169.58</c:v>
                </c:pt>
              </c:numCache>
            </c:numRef>
          </c:val>
          <c:extLst xmlns:c16r2="http://schemas.microsoft.com/office/drawing/2015/06/chart">
            <c:ext xmlns:c16="http://schemas.microsoft.com/office/drawing/2014/chart" uri="{C3380CC4-5D6E-409C-BE32-E72D297353CC}">
              <c16:uniqueId val="{00000000-E503-43A1-8A86-1880D7FA60F6}"/>
            </c:ext>
          </c:extLst>
        </c:ser>
        <c:dLbls>
          <c:showLegendKey val="0"/>
          <c:showVal val="0"/>
          <c:showCatName val="0"/>
          <c:showSerName val="0"/>
          <c:showPercent val="0"/>
          <c:showBubbleSize val="0"/>
        </c:dLbls>
        <c:gapWidth val="150"/>
        <c:axId val="94576640"/>
        <c:axId val="945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E503-43A1-8A86-1880D7FA60F6}"/>
            </c:ext>
          </c:extLst>
        </c:ser>
        <c:dLbls>
          <c:showLegendKey val="0"/>
          <c:showVal val="0"/>
          <c:showCatName val="0"/>
          <c:showSerName val="0"/>
          <c:showPercent val="0"/>
          <c:showBubbleSize val="0"/>
        </c:dLbls>
        <c:marker val="1"/>
        <c:smooth val="0"/>
        <c:axId val="94576640"/>
        <c:axId val="94578176"/>
      </c:lineChart>
      <c:dateAx>
        <c:axId val="94576640"/>
        <c:scaling>
          <c:orientation val="minMax"/>
        </c:scaling>
        <c:delete val="1"/>
        <c:axPos val="b"/>
        <c:numFmt formatCode="ge" sourceLinked="1"/>
        <c:majorTickMark val="none"/>
        <c:minorTickMark val="none"/>
        <c:tickLblPos val="none"/>
        <c:crossAx val="94578176"/>
        <c:crosses val="autoZero"/>
        <c:auto val="1"/>
        <c:lblOffset val="100"/>
        <c:baseTimeUnit val="years"/>
      </c:dateAx>
      <c:valAx>
        <c:axId val="945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426.14</c:v>
                </c:pt>
                <c:pt idx="1">
                  <c:v>107.61</c:v>
                </c:pt>
                <c:pt idx="2">
                  <c:v>95.8</c:v>
                </c:pt>
                <c:pt idx="3">
                  <c:v>182.07</c:v>
                </c:pt>
                <c:pt idx="4">
                  <c:v>219.36</c:v>
                </c:pt>
              </c:numCache>
            </c:numRef>
          </c:val>
          <c:extLst xmlns:c16r2="http://schemas.microsoft.com/office/drawing/2015/06/chart">
            <c:ext xmlns:c16="http://schemas.microsoft.com/office/drawing/2014/chart" uri="{C3380CC4-5D6E-409C-BE32-E72D297353CC}">
              <c16:uniqueId val="{00000000-012E-4783-B45E-F258C5D2452C}"/>
            </c:ext>
          </c:extLst>
        </c:ser>
        <c:dLbls>
          <c:showLegendKey val="0"/>
          <c:showVal val="0"/>
          <c:showCatName val="0"/>
          <c:showSerName val="0"/>
          <c:showPercent val="0"/>
          <c:showBubbleSize val="0"/>
        </c:dLbls>
        <c:gapWidth val="150"/>
        <c:axId val="94596480"/>
        <c:axId val="946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012E-4783-B45E-F258C5D2452C}"/>
            </c:ext>
          </c:extLst>
        </c:ser>
        <c:dLbls>
          <c:showLegendKey val="0"/>
          <c:showVal val="0"/>
          <c:showCatName val="0"/>
          <c:showSerName val="0"/>
          <c:showPercent val="0"/>
          <c:showBubbleSize val="0"/>
        </c:dLbls>
        <c:marker val="1"/>
        <c:smooth val="0"/>
        <c:axId val="94596480"/>
        <c:axId val="94602752"/>
      </c:lineChart>
      <c:dateAx>
        <c:axId val="94596480"/>
        <c:scaling>
          <c:orientation val="minMax"/>
        </c:scaling>
        <c:delete val="1"/>
        <c:axPos val="b"/>
        <c:numFmt formatCode="ge" sourceLinked="1"/>
        <c:majorTickMark val="none"/>
        <c:minorTickMark val="none"/>
        <c:tickLblPos val="none"/>
        <c:crossAx val="94602752"/>
        <c:crosses val="autoZero"/>
        <c:auto val="1"/>
        <c:lblOffset val="100"/>
        <c:baseTimeUnit val="years"/>
      </c:dateAx>
      <c:valAx>
        <c:axId val="946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428.67</c:v>
                </c:pt>
                <c:pt idx="1">
                  <c:v>320.5</c:v>
                </c:pt>
                <c:pt idx="2">
                  <c:v>422.01</c:v>
                </c:pt>
                <c:pt idx="3">
                  <c:v>402.84</c:v>
                </c:pt>
                <c:pt idx="4">
                  <c:v>420.33</c:v>
                </c:pt>
              </c:numCache>
            </c:numRef>
          </c:val>
          <c:extLst xmlns:c16r2="http://schemas.microsoft.com/office/drawing/2015/06/chart">
            <c:ext xmlns:c16="http://schemas.microsoft.com/office/drawing/2014/chart" uri="{C3380CC4-5D6E-409C-BE32-E72D297353CC}">
              <c16:uniqueId val="{00000000-326B-4977-90AB-7DF80ABCD030}"/>
            </c:ext>
          </c:extLst>
        </c:ser>
        <c:dLbls>
          <c:showLegendKey val="0"/>
          <c:showVal val="0"/>
          <c:showCatName val="0"/>
          <c:showSerName val="0"/>
          <c:showPercent val="0"/>
          <c:showBubbleSize val="0"/>
        </c:dLbls>
        <c:gapWidth val="150"/>
        <c:axId val="94654464"/>
        <c:axId val="946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26B-4977-90AB-7DF80ABCD030}"/>
            </c:ext>
          </c:extLst>
        </c:ser>
        <c:dLbls>
          <c:showLegendKey val="0"/>
          <c:showVal val="0"/>
          <c:showCatName val="0"/>
          <c:showSerName val="0"/>
          <c:showPercent val="0"/>
          <c:showBubbleSize val="0"/>
        </c:dLbls>
        <c:marker val="1"/>
        <c:smooth val="0"/>
        <c:axId val="94654464"/>
        <c:axId val="94656384"/>
      </c:lineChart>
      <c:dateAx>
        <c:axId val="94654464"/>
        <c:scaling>
          <c:orientation val="minMax"/>
        </c:scaling>
        <c:delete val="1"/>
        <c:axPos val="b"/>
        <c:numFmt formatCode="ge" sourceLinked="1"/>
        <c:majorTickMark val="none"/>
        <c:minorTickMark val="none"/>
        <c:tickLblPos val="none"/>
        <c:crossAx val="94656384"/>
        <c:crosses val="autoZero"/>
        <c:auto val="1"/>
        <c:lblOffset val="100"/>
        <c:baseTimeUnit val="years"/>
      </c:dateAx>
      <c:valAx>
        <c:axId val="946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96.29</c:v>
                </c:pt>
                <c:pt idx="1">
                  <c:v>102.48</c:v>
                </c:pt>
                <c:pt idx="2">
                  <c:v>135.57</c:v>
                </c:pt>
                <c:pt idx="3">
                  <c:v>102.13</c:v>
                </c:pt>
                <c:pt idx="4">
                  <c:v>100</c:v>
                </c:pt>
              </c:numCache>
            </c:numRef>
          </c:val>
          <c:extLst xmlns:c16r2="http://schemas.microsoft.com/office/drawing/2015/06/chart">
            <c:ext xmlns:c16="http://schemas.microsoft.com/office/drawing/2014/chart" uri="{C3380CC4-5D6E-409C-BE32-E72D297353CC}">
              <c16:uniqueId val="{00000000-09F1-4D7A-9FA5-F3B879AD825E}"/>
            </c:ext>
          </c:extLst>
        </c:ser>
        <c:dLbls>
          <c:showLegendKey val="0"/>
          <c:showVal val="0"/>
          <c:showCatName val="0"/>
          <c:showSerName val="0"/>
          <c:showPercent val="0"/>
          <c:showBubbleSize val="0"/>
        </c:dLbls>
        <c:gapWidth val="150"/>
        <c:axId val="94687616"/>
        <c:axId val="946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9F1-4D7A-9FA5-F3B879AD825E}"/>
            </c:ext>
          </c:extLst>
        </c:ser>
        <c:dLbls>
          <c:showLegendKey val="0"/>
          <c:showVal val="0"/>
          <c:showCatName val="0"/>
          <c:showSerName val="0"/>
          <c:showPercent val="0"/>
          <c:showBubbleSize val="0"/>
        </c:dLbls>
        <c:marker val="1"/>
        <c:smooth val="0"/>
        <c:axId val="94687616"/>
        <c:axId val="94689536"/>
      </c:lineChart>
      <c:dateAx>
        <c:axId val="94687616"/>
        <c:scaling>
          <c:orientation val="minMax"/>
        </c:scaling>
        <c:delete val="1"/>
        <c:axPos val="b"/>
        <c:numFmt formatCode="ge" sourceLinked="1"/>
        <c:majorTickMark val="none"/>
        <c:minorTickMark val="none"/>
        <c:tickLblPos val="none"/>
        <c:crossAx val="94689536"/>
        <c:crosses val="autoZero"/>
        <c:auto val="1"/>
        <c:lblOffset val="100"/>
        <c:baseTimeUnit val="years"/>
      </c:dateAx>
      <c:valAx>
        <c:axId val="946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229.86</c:v>
                </c:pt>
                <c:pt idx="1">
                  <c:v>217.3</c:v>
                </c:pt>
                <c:pt idx="2">
                  <c:v>164.37</c:v>
                </c:pt>
                <c:pt idx="3">
                  <c:v>218.37</c:v>
                </c:pt>
                <c:pt idx="4">
                  <c:v>220.31</c:v>
                </c:pt>
              </c:numCache>
            </c:numRef>
          </c:val>
          <c:extLst xmlns:c16r2="http://schemas.microsoft.com/office/drawing/2015/06/chart">
            <c:ext xmlns:c16="http://schemas.microsoft.com/office/drawing/2014/chart" uri="{C3380CC4-5D6E-409C-BE32-E72D297353CC}">
              <c16:uniqueId val="{00000000-E6CF-47C9-8535-190D6A196863}"/>
            </c:ext>
          </c:extLst>
        </c:ser>
        <c:dLbls>
          <c:showLegendKey val="0"/>
          <c:showVal val="0"/>
          <c:showCatName val="0"/>
          <c:showSerName val="0"/>
          <c:showPercent val="0"/>
          <c:showBubbleSize val="0"/>
        </c:dLbls>
        <c:gapWidth val="150"/>
        <c:axId val="94781824"/>
        <c:axId val="947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6CF-47C9-8535-190D6A196863}"/>
            </c:ext>
          </c:extLst>
        </c:ser>
        <c:dLbls>
          <c:showLegendKey val="0"/>
          <c:showVal val="0"/>
          <c:showCatName val="0"/>
          <c:showSerName val="0"/>
          <c:showPercent val="0"/>
          <c:showBubbleSize val="0"/>
        </c:dLbls>
        <c:marker val="1"/>
        <c:smooth val="0"/>
        <c:axId val="94781824"/>
        <c:axId val="94783744"/>
      </c:lineChart>
      <c:dateAx>
        <c:axId val="94781824"/>
        <c:scaling>
          <c:orientation val="minMax"/>
        </c:scaling>
        <c:delete val="1"/>
        <c:axPos val="b"/>
        <c:numFmt formatCode="ge" sourceLinked="1"/>
        <c:majorTickMark val="none"/>
        <c:minorTickMark val="none"/>
        <c:tickLblPos val="none"/>
        <c:crossAx val="94783744"/>
        <c:crosses val="autoZero"/>
        <c:auto val="1"/>
        <c:lblOffset val="100"/>
        <c:baseTimeUnit val="years"/>
      </c:dateAx>
      <c:valAx>
        <c:axId val="947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佐久市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99341</v>
      </c>
      <c r="AM8" s="67"/>
      <c r="AN8" s="67"/>
      <c r="AO8" s="67"/>
      <c r="AP8" s="67"/>
      <c r="AQ8" s="67"/>
      <c r="AR8" s="67"/>
      <c r="AS8" s="67"/>
      <c r="AT8" s="66">
        <f>データ!T6</f>
        <v>423.51</v>
      </c>
      <c r="AU8" s="66"/>
      <c r="AV8" s="66"/>
      <c r="AW8" s="66"/>
      <c r="AX8" s="66"/>
      <c r="AY8" s="66"/>
      <c r="AZ8" s="66"/>
      <c r="BA8" s="66"/>
      <c r="BB8" s="66">
        <f>データ!U6</f>
        <v>234.57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84.03</v>
      </c>
      <c r="J10" s="66"/>
      <c r="K10" s="66"/>
      <c r="L10" s="66"/>
      <c r="M10" s="66"/>
      <c r="N10" s="66"/>
      <c r="O10" s="66"/>
      <c r="P10" s="66">
        <f>データ!P6</f>
        <v>7.65</v>
      </c>
      <c r="Q10" s="66"/>
      <c r="R10" s="66"/>
      <c r="S10" s="66"/>
      <c r="T10" s="66"/>
      <c r="U10" s="66"/>
      <c r="V10" s="66"/>
      <c r="W10" s="66">
        <f>データ!Q6</f>
        <v>95.07</v>
      </c>
      <c r="X10" s="66"/>
      <c r="Y10" s="66"/>
      <c r="Z10" s="66"/>
      <c r="AA10" s="66"/>
      <c r="AB10" s="66"/>
      <c r="AC10" s="66"/>
      <c r="AD10" s="67">
        <f>データ!R6</f>
        <v>4428</v>
      </c>
      <c r="AE10" s="67"/>
      <c r="AF10" s="67"/>
      <c r="AG10" s="67"/>
      <c r="AH10" s="67"/>
      <c r="AI10" s="67"/>
      <c r="AJ10" s="67"/>
      <c r="AK10" s="2"/>
      <c r="AL10" s="67">
        <f>データ!V6</f>
        <v>7581</v>
      </c>
      <c r="AM10" s="67"/>
      <c r="AN10" s="67"/>
      <c r="AO10" s="67"/>
      <c r="AP10" s="67"/>
      <c r="AQ10" s="67"/>
      <c r="AR10" s="67"/>
      <c r="AS10" s="67"/>
      <c r="AT10" s="66">
        <f>データ!W6</f>
        <v>3.31</v>
      </c>
      <c r="AU10" s="66"/>
      <c r="AV10" s="66"/>
      <c r="AW10" s="66"/>
      <c r="AX10" s="66"/>
      <c r="AY10" s="66"/>
      <c r="AZ10" s="66"/>
      <c r="BA10" s="66"/>
      <c r="BB10" s="66">
        <f>データ!X6</f>
        <v>2290.33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1iGl5iWj1HW9rhlm2qqv0o0Ate7Nai/KoXfsnmJwNNY5Ve3vkwHhv/4lTmu6eG1HKuY6k9Iq8dsWABDMNi+dDg==" saltValue="Mhc1nN7z5c6qX+APx7318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202177</v>
      </c>
      <c r="D6" s="33">
        <f t="shared" si="3"/>
        <v>46</v>
      </c>
      <c r="E6" s="33">
        <f t="shared" si="3"/>
        <v>17</v>
      </c>
      <c r="F6" s="33">
        <f t="shared" si="3"/>
        <v>5</v>
      </c>
      <c r="G6" s="33">
        <f t="shared" si="3"/>
        <v>0</v>
      </c>
      <c r="H6" s="33" t="str">
        <f t="shared" si="3"/>
        <v>長野県　佐久市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84.03</v>
      </c>
      <c r="P6" s="34">
        <f t="shared" si="3"/>
        <v>7.65</v>
      </c>
      <c r="Q6" s="34">
        <f t="shared" si="3"/>
        <v>95.07</v>
      </c>
      <c r="R6" s="34">
        <f t="shared" si="3"/>
        <v>4428</v>
      </c>
      <c r="S6" s="34">
        <f t="shared" si="3"/>
        <v>99341</v>
      </c>
      <c r="T6" s="34">
        <f t="shared" si="3"/>
        <v>423.51</v>
      </c>
      <c r="U6" s="34">
        <f t="shared" si="3"/>
        <v>234.57</v>
      </c>
      <c r="V6" s="34">
        <f t="shared" si="3"/>
        <v>7581</v>
      </c>
      <c r="W6" s="34">
        <f t="shared" si="3"/>
        <v>3.31</v>
      </c>
      <c r="X6" s="34">
        <f t="shared" si="3"/>
        <v>2290.33</v>
      </c>
      <c r="Y6" s="35">
        <f>IF(Y7="",NA(),Y7)</f>
        <v>95.24</v>
      </c>
      <c r="Z6" s="35">
        <f t="shared" ref="Z6:AH6" si="4">IF(Z7="",NA(),Z7)</f>
        <v>99.16</v>
      </c>
      <c r="AA6" s="35">
        <f t="shared" si="4"/>
        <v>109.64</v>
      </c>
      <c r="AB6" s="35">
        <f t="shared" si="4"/>
        <v>112.83</v>
      </c>
      <c r="AC6" s="35">
        <f t="shared" si="4"/>
        <v>98.56</v>
      </c>
      <c r="AD6" s="35">
        <f t="shared" si="4"/>
        <v>93.62</v>
      </c>
      <c r="AE6" s="35">
        <f t="shared" si="4"/>
        <v>97.53</v>
      </c>
      <c r="AF6" s="35">
        <f t="shared" si="4"/>
        <v>99.64</v>
      </c>
      <c r="AG6" s="35">
        <f t="shared" si="4"/>
        <v>99.66</v>
      </c>
      <c r="AH6" s="35">
        <f t="shared" si="4"/>
        <v>100.95</v>
      </c>
      <c r="AI6" s="34" t="str">
        <f>IF(AI7="","",IF(AI7="-","【-】","【"&amp;SUBSTITUTE(TEXT(AI7,"#,##0.00"),"-","△")&amp;"】"))</f>
        <v>【100.96】</v>
      </c>
      <c r="AJ6" s="35">
        <f>IF(AJ7="",NA(),AJ7)</f>
        <v>9.32</v>
      </c>
      <c r="AK6" s="34">
        <f t="shared" ref="AK6:AS6" si="5">IF(AK7="",NA(),AK7)</f>
        <v>0</v>
      </c>
      <c r="AL6" s="34">
        <f t="shared" si="5"/>
        <v>0</v>
      </c>
      <c r="AM6" s="34">
        <f t="shared" si="5"/>
        <v>0</v>
      </c>
      <c r="AN6" s="35">
        <f t="shared" si="5"/>
        <v>169.58</v>
      </c>
      <c r="AO6" s="35">
        <f t="shared" si="5"/>
        <v>280.08</v>
      </c>
      <c r="AP6" s="35">
        <f t="shared" si="5"/>
        <v>223.09</v>
      </c>
      <c r="AQ6" s="35">
        <f t="shared" si="5"/>
        <v>214.61</v>
      </c>
      <c r="AR6" s="35">
        <f t="shared" si="5"/>
        <v>225.39</v>
      </c>
      <c r="AS6" s="35">
        <f t="shared" si="5"/>
        <v>224.04</v>
      </c>
      <c r="AT6" s="34" t="str">
        <f>IF(AT7="","",IF(AT7="-","【-】","【"&amp;SUBSTITUTE(TEXT(AT7,"#,##0.00"),"-","△")&amp;"】"))</f>
        <v>【198.51】</v>
      </c>
      <c r="AU6" s="35">
        <f>IF(AU7="",NA(),AU7)</f>
        <v>426.14</v>
      </c>
      <c r="AV6" s="35">
        <f t="shared" ref="AV6:BD6" si="6">IF(AV7="",NA(),AV7)</f>
        <v>107.61</v>
      </c>
      <c r="AW6" s="35">
        <f t="shared" si="6"/>
        <v>95.8</v>
      </c>
      <c r="AX6" s="35">
        <f t="shared" si="6"/>
        <v>182.07</v>
      </c>
      <c r="AY6" s="35">
        <f t="shared" si="6"/>
        <v>219.36</v>
      </c>
      <c r="AZ6" s="35">
        <f t="shared" si="6"/>
        <v>124.2</v>
      </c>
      <c r="BA6" s="35">
        <f t="shared" si="6"/>
        <v>33.03</v>
      </c>
      <c r="BB6" s="35">
        <f t="shared" si="6"/>
        <v>29.45</v>
      </c>
      <c r="BC6" s="35">
        <f t="shared" si="6"/>
        <v>31.84</v>
      </c>
      <c r="BD6" s="35">
        <f t="shared" si="6"/>
        <v>29.91</v>
      </c>
      <c r="BE6" s="34" t="str">
        <f>IF(BE7="","",IF(BE7="-","【-】","【"&amp;SUBSTITUTE(TEXT(BE7,"#,##0.00"),"-","△")&amp;"】"))</f>
        <v>【32.86】</v>
      </c>
      <c r="BF6" s="35">
        <f>IF(BF7="",NA(),BF7)</f>
        <v>428.67</v>
      </c>
      <c r="BG6" s="35">
        <f t="shared" ref="BG6:BO6" si="7">IF(BG7="",NA(),BG7)</f>
        <v>320.5</v>
      </c>
      <c r="BH6" s="35">
        <f t="shared" si="7"/>
        <v>422.01</v>
      </c>
      <c r="BI6" s="35">
        <f t="shared" si="7"/>
        <v>402.84</v>
      </c>
      <c r="BJ6" s="35">
        <f t="shared" si="7"/>
        <v>420.33</v>
      </c>
      <c r="BK6" s="35">
        <f t="shared" si="7"/>
        <v>1126.77</v>
      </c>
      <c r="BL6" s="35">
        <f t="shared" si="7"/>
        <v>1044.8</v>
      </c>
      <c r="BM6" s="35">
        <f t="shared" si="7"/>
        <v>1081.8</v>
      </c>
      <c r="BN6" s="35">
        <f t="shared" si="7"/>
        <v>974.93</v>
      </c>
      <c r="BO6" s="35">
        <f t="shared" si="7"/>
        <v>855.8</v>
      </c>
      <c r="BP6" s="34" t="str">
        <f>IF(BP7="","",IF(BP7="-","【-】","【"&amp;SUBSTITUTE(TEXT(BP7,"#,##0.00"),"-","△")&amp;"】"))</f>
        <v>【814.89】</v>
      </c>
      <c r="BQ6" s="35">
        <f>IF(BQ7="",NA(),BQ7)</f>
        <v>96.29</v>
      </c>
      <c r="BR6" s="35">
        <f t="shared" ref="BR6:BZ6" si="8">IF(BR7="",NA(),BR7)</f>
        <v>102.48</v>
      </c>
      <c r="BS6" s="35">
        <f t="shared" si="8"/>
        <v>135.57</v>
      </c>
      <c r="BT6" s="35">
        <f t="shared" si="8"/>
        <v>102.13</v>
      </c>
      <c r="BU6" s="35">
        <f t="shared" si="8"/>
        <v>100</v>
      </c>
      <c r="BV6" s="35">
        <f t="shared" si="8"/>
        <v>50.9</v>
      </c>
      <c r="BW6" s="35">
        <f t="shared" si="8"/>
        <v>50.82</v>
      </c>
      <c r="BX6" s="35">
        <f t="shared" si="8"/>
        <v>52.19</v>
      </c>
      <c r="BY6" s="35">
        <f t="shared" si="8"/>
        <v>55.32</v>
      </c>
      <c r="BZ6" s="35">
        <f t="shared" si="8"/>
        <v>59.8</v>
      </c>
      <c r="CA6" s="34" t="str">
        <f>IF(CA7="","",IF(CA7="-","【-】","【"&amp;SUBSTITUTE(TEXT(CA7,"#,##0.00"),"-","△")&amp;"】"))</f>
        <v>【60.64】</v>
      </c>
      <c r="CB6" s="35">
        <f>IF(CB7="",NA(),CB7)</f>
        <v>229.86</v>
      </c>
      <c r="CC6" s="35">
        <f t="shared" ref="CC6:CK6" si="9">IF(CC7="",NA(),CC7)</f>
        <v>217.3</v>
      </c>
      <c r="CD6" s="35">
        <f t="shared" si="9"/>
        <v>164.37</v>
      </c>
      <c r="CE6" s="35">
        <f t="shared" si="9"/>
        <v>218.37</v>
      </c>
      <c r="CF6" s="35">
        <f t="shared" si="9"/>
        <v>220.31</v>
      </c>
      <c r="CG6" s="35">
        <f t="shared" si="9"/>
        <v>293.27</v>
      </c>
      <c r="CH6" s="35">
        <f t="shared" si="9"/>
        <v>300.52</v>
      </c>
      <c r="CI6" s="35">
        <f t="shared" si="9"/>
        <v>296.14</v>
      </c>
      <c r="CJ6" s="35">
        <f t="shared" si="9"/>
        <v>283.17</v>
      </c>
      <c r="CK6" s="35">
        <f t="shared" si="9"/>
        <v>263.76</v>
      </c>
      <c r="CL6" s="34" t="str">
        <f>IF(CL7="","",IF(CL7="-","【-】","【"&amp;SUBSTITUTE(TEXT(CL7,"#,##0.00"),"-","△")&amp;"】"))</f>
        <v>【255.52】</v>
      </c>
      <c r="CM6" s="35">
        <f>IF(CM7="",NA(),CM7)</f>
        <v>55.62</v>
      </c>
      <c r="CN6" s="35">
        <f t="shared" ref="CN6:CV6" si="10">IF(CN7="",NA(),CN7)</f>
        <v>55.03</v>
      </c>
      <c r="CO6" s="35">
        <f t="shared" si="10"/>
        <v>55.03</v>
      </c>
      <c r="CP6" s="35">
        <f t="shared" si="10"/>
        <v>51.07</v>
      </c>
      <c r="CQ6" s="35">
        <f t="shared" si="10"/>
        <v>53.32</v>
      </c>
      <c r="CR6" s="35">
        <f t="shared" si="10"/>
        <v>53.78</v>
      </c>
      <c r="CS6" s="35">
        <f t="shared" si="10"/>
        <v>53.24</v>
      </c>
      <c r="CT6" s="35">
        <f t="shared" si="10"/>
        <v>52.31</v>
      </c>
      <c r="CU6" s="35">
        <f t="shared" si="10"/>
        <v>60.65</v>
      </c>
      <c r="CV6" s="35">
        <f t="shared" si="10"/>
        <v>51.75</v>
      </c>
      <c r="CW6" s="34" t="str">
        <f>IF(CW7="","",IF(CW7="-","【-】","【"&amp;SUBSTITUTE(TEXT(CW7,"#,##0.00"),"-","△")&amp;"】"))</f>
        <v>【52.49】</v>
      </c>
      <c r="CX6" s="35">
        <f>IF(CX7="",NA(),CX7)</f>
        <v>91.76</v>
      </c>
      <c r="CY6" s="35">
        <f t="shared" ref="CY6:DG6" si="11">IF(CY7="",NA(),CY7)</f>
        <v>91.77</v>
      </c>
      <c r="CZ6" s="35">
        <f t="shared" si="11"/>
        <v>92.6</v>
      </c>
      <c r="DA6" s="35">
        <f t="shared" si="11"/>
        <v>92.15</v>
      </c>
      <c r="DB6" s="35">
        <f t="shared" si="11"/>
        <v>93.33</v>
      </c>
      <c r="DC6" s="35">
        <f t="shared" si="11"/>
        <v>84.06</v>
      </c>
      <c r="DD6" s="35">
        <f t="shared" si="11"/>
        <v>84.07</v>
      </c>
      <c r="DE6" s="35">
        <f t="shared" si="11"/>
        <v>84.32</v>
      </c>
      <c r="DF6" s="35">
        <f t="shared" si="11"/>
        <v>84.58</v>
      </c>
      <c r="DG6" s="35">
        <f t="shared" si="11"/>
        <v>84.84</v>
      </c>
      <c r="DH6" s="34" t="str">
        <f>IF(DH7="","",IF(DH7="-","【-】","【"&amp;SUBSTITUTE(TEXT(DH7,"#,##0.00"),"-","△")&amp;"】"))</f>
        <v>【85.49】</v>
      </c>
      <c r="DI6" s="35">
        <f>IF(DI7="",NA(),DI7)</f>
        <v>22.34</v>
      </c>
      <c r="DJ6" s="35">
        <f t="shared" ref="DJ6:DR6" si="12">IF(DJ7="",NA(),DJ7)</f>
        <v>40.14</v>
      </c>
      <c r="DK6" s="35">
        <f t="shared" si="12"/>
        <v>42.01</v>
      </c>
      <c r="DL6" s="35">
        <f t="shared" si="12"/>
        <v>43.38</v>
      </c>
      <c r="DM6" s="35">
        <f t="shared" si="12"/>
        <v>45.69</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202177</v>
      </c>
      <c r="D7" s="37">
        <v>46</v>
      </c>
      <c r="E7" s="37">
        <v>17</v>
      </c>
      <c r="F7" s="37">
        <v>5</v>
      </c>
      <c r="G7" s="37">
        <v>0</v>
      </c>
      <c r="H7" s="37" t="s">
        <v>108</v>
      </c>
      <c r="I7" s="37" t="s">
        <v>109</v>
      </c>
      <c r="J7" s="37" t="s">
        <v>110</v>
      </c>
      <c r="K7" s="37" t="s">
        <v>111</v>
      </c>
      <c r="L7" s="37" t="s">
        <v>112</v>
      </c>
      <c r="M7" s="37" t="s">
        <v>113</v>
      </c>
      <c r="N7" s="38" t="s">
        <v>114</v>
      </c>
      <c r="O7" s="38">
        <v>84.03</v>
      </c>
      <c r="P7" s="38">
        <v>7.65</v>
      </c>
      <c r="Q7" s="38">
        <v>95.07</v>
      </c>
      <c r="R7" s="38">
        <v>4428</v>
      </c>
      <c r="S7" s="38">
        <v>99341</v>
      </c>
      <c r="T7" s="38">
        <v>423.51</v>
      </c>
      <c r="U7" s="38">
        <v>234.57</v>
      </c>
      <c r="V7" s="38">
        <v>7581</v>
      </c>
      <c r="W7" s="38">
        <v>3.31</v>
      </c>
      <c r="X7" s="38">
        <v>2290.33</v>
      </c>
      <c r="Y7" s="38">
        <v>95.24</v>
      </c>
      <c r="Z7" s="38">
        <v>99.16</v>
      </c>
      <c r="AA7" s="38">
        <v>109.64</v>
      </c>
      <c r="AB7" s="38">
        <v>112.83</v>
      </c>
      <c r="AC7" s="38">
        <v>98.56</v>
      </c>
      <c r="AD7" s="38">
        <v>93.62</v>
      </c>
      <c r="AE7" s="38">
        <v>97.53</v>
      </c>
      <c r="AF7" s="38">
        <v>99.64</v>
      </c>
      <c r="AG7" s="38">
        <v>99.66</v>
      </c>
      <c r="AH7" s="38">
        <v>100.95</v>
      </c>
      <c r="AI7" s="38">
        <v>100.96</v>
      </c>
      <c r="AJ7" s="38">
        <v>9.32</v>
      </c>
      <c r="AK7" s="38">
        <v>0</v>
      </c>
      <c r="AL7" s="38">
        <v>0</v>
      </c>
      <c r="AM7" s="38">
        <v>0</v>
      </c>
      <c r="AN7" s="38">
        <v>169.58</v>
      </c>
      <c r="AO7" s="38">
        <v>280.08</v>
      </c>
      <c r="AP7" s="38">
        <v>223.09</v>
      </c>
      <c r="AQ7" s="38">
        <v>214.61</v>
      </c>
      <c r="AR7" s="38">
        <v>225.39</v>
      </c>
      <c r="AS7" s="38">
        <v>224.04</v>
      </c>
      <c r="AT7" s="38">
        <v>198.51</v>
      </c>
      <c r="AU7" s="38">
        <v>426.14</v>
      </c>
      <c r="AV7" s="38">
        <v>107.61</v>
      </c>
      <c r="AW7" s="38">
        <v>95.8</v>
      </c>
      <c r="AX7" s="38">
        <v>182.07</v>
      </c>
      <c r="AY7" s="38">
        <v>219.36</v>
      </c>
      <c r="AZ7" s="38">
        <v>124.2</v>
      </c>
      <c r="BA7" s="38">
        <v>33.03</v>
      </c>
      <c r="BB7" s="38">
        <v>29.45</v>
      </c>
      <c r="BC7" s="38">
        <v>31.84</v>
      </c>
      <c r="BD7" s="38">
        <v>29.91</v>
      </c>
      <c r="BE7" s="38">
        <v>32.86</v>
      </c>
      <c r="BF7" s="38">
        <v>428.67</v>
      </c>
      <c r="BG7" s="38">
        <v>320.5</v>
      </c>
      <c r="BH7" s="38">
        <v>422.01</v>
      </c>
      <c r="BI7" s="38">
        <v>402.84</v>
      </c>
      <c r="BJ7" s="38">
        <v>420.33</v>
      </c>
      <c r="BK7" s="38">
        <v>1126.77</v>
      </c>
      <c r="BL7" s="38">
        <v>1044.8</v>
      </c>
      <c r="BM7" s="38">
        <v>1081.8</v>
      </c>
      <c r="BN7" s="38">
        <v>974.93</v>
      </c>
      <c r="BO7" s="38">
        <v>855.8</v>
      </c>
      <c r="BP7" s="38">
        <v>814.89</v>
      </c>
      <c r="BQ7" s="38">
        <v>96.29</v>
      </c>
      <c r="BR7" s="38">
        <v>102.48</v>
      </c>
      <c r="BS7" s="38">
        <v>135.57</v>
      </c>
      <c r="BT7" s="38">
        <v>102.13</v>
      </c>
      <c r="BU7" s="38">
        <v>100</v>
      </c>
      <c r="BV7" s="38">
        <v>50.9</v>
      </c>
      <c r="BW7" s="38">
        <v>50.82</v>
      </c>
      <c r="BX7" s="38">
        <v>52.19</v>
      </c>
      <c r="BY7" s="38">
        <v>55.32</v>
      </c>
      <c r="BZ7" s="38">
        <v>59.8</v>
      </c>
      <c r="CA7" s="38">
        <v>60.64</v>
      </c>
      <c r="CB7" s="38">
        <v>229.86</v>
      </c>
      <c r="CC7" s="38">
        <v>217.3</v>
      </c>
      <c r="CD7" s="38">
        <v>164.37</v>
      </c>
      <c r="CE7" s="38">
        <v>218.37</v>
      </c>
      <c r="CF7" s="38">
        <v>220.31</v>
      </c>
      <c r="CG7" s="38">
        <v>293.27</v>
      </c>
      <c r="CH7" s="38">
        <v>300.52</v>
      </c>
      <c r="CI7" s="38">
        <v>296.14</v>
      </c>
      <c r="CJ7" s="38">
        <v>283.17</v>
      </c>
      <c r="CK7" s="38">
        <v>263.76</v>
      </c>
      <c r="CL7" s="38">
        <v>255.52</v>
      </c>
      <c r="CM7" s="38">
        <v>55.62</v>
      </c>
      <c r="CN7" s="38">
        <v>55.03</v>
      </c>
      <c r="CO7" s="38">
        <v>55.03</v>
      </c>
      <c r="CP7" s="38">
        <v>51.07</v>
      </c>
      <c r="CQ7" s="38">
        <v>53.32</v>
      </c>
      <c r="CR7" s="38">
        <v>53.78</v>
      </c>
      <c r="CS7" s="38">
        <v>53.24</v>
      </c>
      <c r="CT7" s="38">
        <v>52.31</v>
      </c>
      <c r="CU7" s="38">
        <v>60.65</v>
      </c>
      <c r="CV7" s="38">
        <v>51.75</v>
      </c>
      <c r="CW7" s="38">
        <v>52.49</v>
      </c>
      <c r="CX7" s="38">
        <v>91.76</v>
      </c>
      <c r="CY7" s="38">
        <v>91.77</v>
      </c>
      <c r="CZ7" s="38">
        <v>92.6</v>
      </c>
      <c r="DA7" s="38">
        <v>92.15</v>
      </c>
      <c r="DB7" s="38">
        <v>93.33</v>
      </c>
      <c r="DC7" s="38">
        <v>84.06</v>
      </c>
      <c r="DD7" s="38">
        <v>84.07</v>
      </c>
      <c r="DE7" s="38">
        <v>84.32</v>
      </c>
      <c r="DF7" s="38">
        <v>84.58</v>
      </c>
      <c r="DG7" s="38">
        <v>84.84</v>
      </c>
      <c r="DH7" s="38">
        <v>85.49</v>
      </c>
      <c r="DI7" s="38">
        <v>22.34</v>
      </c>
      <c r="DJ7" s="38">
        <v>40.14</v>
      </c>
      <c r="DK7" s="38">
        <v>42.01</v>
      </c>
      <c r="DL7" s="38">
        <v>43.38</v>
      </c>
      <c r="DM7" s="38">
        <v>45.69</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2019-01-28T02:26:04Z</cp:lastPrinted>
  <dcterms:created xsi:type="dcterms:W3CDTF">2018-12-03T08:55:22Z</dcterms:created>
  <dcterms:modified xsi:type="dcterms:W3CDTF">2019-02-20T10:14:46Z</dcterms:modified>
  <cp:category/>
</cp:coreProperties>
</file>