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<sst xmlns="http://schemas.openxmlformats.org/spreadsheetml/2006/main" count="232" uniqueCount="119">
  <si>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</si>
  <si>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</si>
  <si>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</si>
  <si>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</si>
  <si>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</si>
  <si>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</si>
  <si>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</si>
  <si>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</si>
  <si>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</si>
  <si>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</si>
  <si>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</si>
  <si>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</si>
  <si>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</si>
  <si>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</si>
  <si>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</si>
  <si>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</si>
  <si>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</si>
  <si>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</si>
  <si>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</si>
  <si>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</si>
  <si>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</si>
  <si>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</si>
  <si>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</si>
  <si>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</si>
  <si>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</si>
  <si>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</si>
  <si>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</si>
  <si>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</si>
  <si>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</si>
  <si>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</si>
  <si>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</si>
  <si>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</si>
  <si>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</si>
  <si>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</si>
  <si>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</si>
  <si>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</si>
  <si>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</si>
  <si>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</si>
  <si>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</si>
  <si>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</si>
  <si>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</si>
  <si>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</si>
  <si>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</si>
  <si>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</si>
  <si>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</si>
  <si>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</si>
  <si>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</si>
  <si>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</si>
  <si>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</si>
  <si>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</si>
  <si>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</si>
  <si>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</si>
  <si>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</si>
  <si>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</si>
  <si>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</si>
  <si>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</si>
  <si>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</si>
  <si>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</si>
  <si>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</si>
  <si>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</si>
  <si>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</si>
  <si>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</si>
  <si>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</si>
  <si>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</si>
  <si>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</si>
  <si>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</si>
  <si>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</si>
  <si>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</si>
  <si>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</si>
  <si>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</si>
  <si>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</si>
  <si>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</si>
  <si>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</si>
  <si>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</si>
  <si>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</si>
  <si>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</si>
  <si>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</si>
  <si>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</si>
  <si>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</si>
  <si>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</si>
  <si>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</si>
  <si>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</si>
  <si>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</si>
  <si>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</si>
  <si>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</si>
  <si>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</si>
  <si>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</si>
  <si>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</si>
  <si>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</si>
  <si>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</si>
  <si>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</si>
  <si>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</si>
  <si>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</si>
  <si>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</si>
  <si>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</si>
  <si>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</si>
  <si>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</si>
  <si>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</si>
  <si>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</si>
  <si>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</si>
  <si>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</si>
  <si>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</si>
  <si>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</si>
  <si>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</si>
  <si>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茅野市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</si>
  <si>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</si>
  <si>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</si>
  <si>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</si>
  <si>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</si>
  <si>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</si>
  <si>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</si>
  <si>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</si>
  <si>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</si>
  <si>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</si>
  <si>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</si>
  <si>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</si>
  <si>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老朽化の状況について、老朽化は年々進んでおり、今後も計画的な更新が必要と考えます。
　平成30年3月に茅野市水道ビジョンを改訂し、「アセットマネジメントの実施マニュアル」における実用年数を基にした更新基準設定例や、近隣の水道事業体の更新基準を参考にした独自の更新基準を設けましたので、施設の健全性を確保しながら効率的な更新事業を実施していく予定です。
　</t>
    <rPh sb="12" eb="15">
      <t>ロウキュウカ</t>
    </rPh>
    <rPh sb="16" eb="18">
      <t>ネンネン</t>
    </rPh>
    <rPh sb="18" eb="19">
      <t>スス</t>
    </rPh>
    <rPh sb="24" eb="26">
      <t>コンゴ</t>
    </rPh>
    <rPh sb="27" eb="29">
      <t>ケイカク</t>
    </rPh>
    <rPh sb="29" eb="30">
      <t>テキ</t>
    </rPh>
    <rPh sb="31" eb="33">
      <t>コウシン</t>
    </rPh>
    <rPh sb="34" eb="36">
      <t>ヒツヨウ</t>
    </rPh>
    <rPh sb="37" eb="38">
      <t>カンガ</t>
    </rPh>
    <rPh sb="44" eb="46">
      <t>ヘイセイ</t>
    </rPh>
    <rPh sb="48" eb="49">
      <t>ネン</t>
    </rPh>
    <rPh sb="50" eb="51">
      <t>ガツ</t>
    </rPh>
    <rPh sb="52" eb="55">
      <t>チノシ</t>
    </rPh>
    <rPh sb="55" eb="57">
      <t>スイドウ</t>
    </rPh>
    <rPh sb="62" eb="64">
      <t>カイテイ</t>
    </rPh>
    <rPh sb="78" eb="80">
      <t>ジッシ</t>
    </rPh>
    <rPh sb="90" eb="92">
      <t>ジツヨウ</t>
    </rPh>
    <rPh sb="92" eb="93">
      <t>ネン</t>
    </rPh>
    <rPh sb="93" eb="94">
      <t>スウ</t>
    </rPh>
    <rPh sb="95" eb="96">
      <t>モト</t>
    </rPh>
    <rPh sb="99" eb="101">
      <t>コウシン</t>
    </rPh>
    <rPh sb="101" eb="103">
      <t>キジュン</t>
    </rPh>
    <rPh sb="103" eb="105">
      <t>セッテイ</t>
    </rPh>
    <rPh sb="105" eb="106">
      <t>レイ</t>
    </rPh>
    <rPh sb="108" eb="110">
      <t>キンリン</t>
    </rPh>
    <rPh sb="111" eb="113">
      <t>スイドウ</t>
    </rPh>
    <rPh sb="113" eb="116">
      <t>ジギョウタイ</t>
    </rPh>
    <rPh sb="117" eb="119">
      <t>コウシン</t>
    </rPh>
    <rPh sb="119" eb="121">
      <t>キジュン</t>
    </rPh>
    <rPh sb="122" eb="124">
      <t>サンコウ</t>
    </rPh>
    <rPh sb="127" eb="129">
      <t>ドクジ</t>
    </rPh>
    <rPh sb="130" eb="132">
      <t>コウシン</t>
    </rPh>
    <rPh sb="132" eb="134">
      <t>キジュン</t>
    </rPh>
    <rPh sb="135" eb="136">
      <t>モウ</t>
    </rPh>
    <rPh sb="156" eb="159">
      <t>コウリツテキ</t>
    </rPh>
    <rPh sb="160" eb="162">
      <t>コウシン</t>
    </rPh>
    <rPh sb="171" eb="173">
      <t>ヨテイ</t>
    </rPh>
    <phoneticPr fontId="4"/>
  </si>
  <si>
    <t>　経常収支比率のとおり単年度の収支は黒字です。また、累積欠損金はなく、債務に対する支払能力もあり、債務残高が減ってきているため、経営の健全性は保たれていると考えられます。
　効率性について、料金回収は供給単価の減少及び給水原価の増加に伴い低下傾向にあるため、経営基盤の強化が必要と考えます。
　施設利用率は平均値より高く良好といえますが、有収率は平均値より低く推移しており、給水水量が収益に結びついていない状況です。今後も老朽管の更新等により漏水対策を講じていく必要があります。なお、水道事業経営変更認可に伴い１日最大配水能力が平成28年度41,300㎥から平成29年度37,500㎥に変更したことにより、平成29年度の施設利用率が大きく変動しています。</t>
    <rPh sb="71" eb="72">
      <t>タモ</t>
    </rPh>
    <rPh sb="78" eb="79">
      <t>カンガ</t>
    </rPh>
    <rPh sb="100" eb="102">
      <t>キョウキュウ</t>
    </rPh>
    <rPh sb="102" eb="104">
      <t>タンカ</t>
    </rPh>
    <rPh sb="105" eb="107">
      <t>ゲンショウ</t>
    </rPh>
    <rPh sb="107" eb="108">
      <t>オヨ</t>
    </rPh>
    <rPh sb="109" eb="111">
      <t>キュウスイ</t>
    </rPh>
    <rPh sb="111" eb="113">
      <t>ゲンカ</t>
    </rPh>
    <rPh sb="114" eb="116">
      <t>ゾウカ</t>
    </rPh>
    <rPh sb="117" eb="118">
      <t>トモナ</t>
    </rPh>
    <rPh sb="119" eb="121">
      <t>テイカ</t>
    </rPh>
    <rPh sb="121" eb="123">
      <t>ケイコウ</t>
    </rPh>
    <rPh sb="129" eb="131">
      <t>ケイエイ</t>
    </rPh>
    <rPh sb="131" eb="133">
      <t>キバン</t>
    </rPh>
    <rPh sb="134" eb="136">
      <t>キョウカ</t>
    </rPh>
    <rPh sb="137" eb="139">
      <t>ヒツヨウ</t>
    </rPh>
    <rPh sb="140" eb="141">
      <t>カンガ</t>
    </rPh>
    <rPh sb="160" eb="162">
      <t>リョウコウ</t>
    </rPh>
    <rPh sb="175" eb="176">
      <t>チ</t>
    </rPh>
    <rPh sb="178" eb="179">
      <t>ヒク</t>
    </rPh>
    <rPh sb="180" eb="182">
      <t>スイイ</t>
    </rPh>
    <rPh sb="187" eb="189">
      <t>キュウスイ</t>
    </rPh>
    <rPh sb="189" eb="191">
      <t>スイリョウ</t>
    </rPh>
    <rPh sb="192" eb="194">
      <t>シュウエキ</t>
    </rPh>
    <rPh sb="195" eb="196">
      <t>ムス</t>
    </rPh>
    <rPh sb="203" eb="205">
      <t>ジョウキョウ</t>
    </rPh>
    <rPh sb="211" eb="213">
      <t>ロウキュウ</t>
    </rPh>
    <rPh sb="213" eb="214">
      <t>カン</t>
    </rPh>
    <rPh sb="215" eb="217">
      <t>コウシン</t>
    </rPh>
    <rPh sb="217" eb="218">
      <t>トウ</t>
    </rPh>
    <rPh sb="221" eb="223">
      <t>ロウスイ</t>
    </rPh>
    <rPh sb="242" eb="244">
      <t>スイドウ</t>
    </rPh>
    <rPh sb="244" eb="246">
      <t>ジギョウ</t>
    </rPh>
    <rPh sb="250" eb="252">
      <t>ニンカ</t>
    </rPh>
    <rPh sb="253" eb="254">
      <t>トモナ</t>
    </rPh>
    <rPh sb="256" eb="257">
      <t>ニチ</t>
    </rPh>
    <rPh sb="257" eb="259">
      <t>サイダイ</t>
    </rPh>
    <rPh sb="259" eb="261">
      <t>ハイスイ</t>
    </rPh>
    <rPh sb="261" eb="263">
      <t>ノウリョク</t>
    </rPh>
    <rPh sb="264" eb="266">
      <t>ヘイセイ</t>
    </rPh>
    <rPh sb="268" eb="270">
      <t>ネンド</t>
    </rPh>
    <rPh sb="293" eb="295">
      <t>ヘンコウ</t>
    </rPh>
    <rPh sb="303" eb="305">
      <t>ヘイセイ</t>
    </rPh>
    <rPh sb="307" eb="309">
      <t>ネンド</t>
    </rPh>
    <rPh sb="310" eb="312">
      <t>シセツ</t>
    </rPh>
    <rPh sb="312" eb="314">
      <t>リヨウ</t>
    </rPh>
    <rPh sb="314" eb="315">
      <t>リツ</t>
    </rPh>
    <rPh sb="316" eb="317">
      <t>オオ</t>
    </rPh>
    <rPh sb="319" eb="321">
      <t>ヘンドウ</t>
    </rPh>
    <phoneticPr fontId="7"/>
  </si>
  <si>
    <t>　現状の健全な経営を維持していくため、平成29年3月に茅野市水道ビジョンを改訂し、同年4月から水道事業経営変更認可申請の許可を受け、茅野市上水道、白樺上水道、蓼科上水道を統合しました。
　今後は３上水統合による事業基盤の強化、蓼科、白樺地区の豊富な水源水量の有効活用、効率的な老朽管の更新とともに災害に強い水道施設の構築など、茅野市水道ビジョンの計画に沿いながら効率的な事業経営を進める予定です。</t>
    <rPh sb="23" eb="24">
      <t>ネン</t>
    </rPh>
    <rPh sb="41" eb="43">
      <t>ドウネン</t>
    </rPh>
    <rPh sb="44" eb="45">
      <t>ガツ</t>
    </rPh>
    <rPh sb="47" eb="49">
      <t>スイドウ</t>
    </rPh>
    <rPh sb="49" eb="51">
      <t>ジギョウ</t>
    </rPh>
    <rPh sb="51" eb="53">
      <t>ケイエイ</t>
    </rPh>
    <rPh sb="53" eb="55">
      <t>ヘンコウ</t>
    </rPh>
    <rPh sb="55" eb="57">
      <t>ニンカ</t>
    </rPh>
    <rPh sb="57" eb="59">
      <t>シンセイ</t>
    </rPh>
    <rPh sb="60" eb="62">
      <t>キョカ</t>
    </rPh>
    <rPh sb="63" eb="64">
      <t>ウ</t>
    </rPh>
    <rPh sb="66" eb="69">
      <t>チノシ</t>
    </rPh>
    <rPh sb="69" eb="72">
      <t>ジョウスイドウ</t>
    </rPh>
    <rPh sb="73" eb="75">
      <t>シラカバ</t>
    </rPh>
    <rPh sb="75" eb="78">
      <t>ジョウスイドウ</t>
    </rPh>
    <rPh sb="79" eb="81">
      <t>タテシナ</t>
    </rPh>
    <rPh sb="81" eb="84">
      <t>ジョウスイドウ</t>
    </rPh>
    <rPh sb="85" eb="87">
      <t>トウゴウ</t>
    </rPh>
    <rPh sb="94" eb="96">
      <t>コンゴ</t>
    </rPh>
    <rPh sb="107" eb="109">
      <t>キバン</t>
    </rPh>
    <rPh sb="110" eb="112">
      <t>キョウカ</t>
    </rPh>
    <rPh sb="116" eb="118">
      <t>シラカバ</t>
    </rPh>
    <rPh sb="134" eb="137">
      <t>コウリツテキ</t>
    </rPh>
    <rPh sb="138" eb="140">
      <t>ロウキュウ</t>
    </rPh>
    <rPh sb="140" eb="141">
      <t>カン</t>
    </rPh>
    <rPh sb="142" eb="144">
      <t>コウシン</t>
    </rPh>
    <rPh sb="148" eb="150">
      <t>サイガイ</t>
    </rPh>
    <rPh sb="151" eb="152">
      <t>ツヨ</t>
    </rPh>
    <rPh sb="153" eb="155">
      <t>スイドウ</t>
    </rPh>
    <rPh sb="155" eb="157">
      <t>シセツ</t>
    </rPh>
    <rPh sb="158" eb="160">
      <t>コウチク</t>
    </rPh>
    <rPh sb="163" eb="166">
      <t>チノシ</t>
    </rPh>
    <rPh sb="166" eb="168">
      <t>スイドウ</t>
    </rPh>
    <rPh sb="173" eb="175">
      <t>ケイカク</t>
    </rPh>
    <rPh sb="176" eb="177">
      <t>ソ</t>
    </rPh>
    <rPh sb="181" eb="184">
      <t>コウリツテキ</t>
    </rPh>
    <rPh sb="185" eb="187">
      <t>ジギョウ</t>
    </rPh>
    <rPh sb="187" eb="189">
      <t>ケイエイ</t>
    </rPh>
    <rPh sb="190" eb="191">
      <t>スス</t>
    </rPh>
    <rPh sb="193" eb="19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</si>
</sst>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0.92</c:v>
                </c:pt>
                <c:pt idx="2">
                  <c:v>0.49</c:v>
                </c:pt>
                <c:pt idx="3">
                  <c:v>0.59</c:v>
                </c:pt>
                <c:pt idx="4">
                  <c:v>0.51</c:v>
                </c:pt>
              </c:numCache>
            </c:numRef>
          </c:val>
          <c:extLst xmlns:c16r2="http://schemas.microsoft.com/office/drawing/2015/06/chart">
            <c:ext xmlns:c16="http://schemas.microsoft.com/office/drawing/2014/chart" uri="{C3380CC4-5D6E-409C-BE32-E72D297353CC}">
              <c16:uniqueId val="{00000000-21B5-438B-A63D-829DB55A4798}"/>
            </c:ext>
          </c:extLst>
        </c:ser>
        <c:dLbls>
          <c:showLegendKey val="0"/>
          <c:showVal val="0"/>
          <c:showCatName val="0"/>
          <c:showSerName val="0"/>
          <c:showPercent val="0"/>
          <c:showBubbleSize val="0"/>
        </c:dLbls>
        <c:gapWidth val="150"/>
        <c:axId val="89458944"/>
        <c:axId val="894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21B5-438B-A63D-829DB55A4798}"/>
            </c:ext>
          </c:extLst>
        </c:ser>
        <c:dLbls>
          <c:showLegendKey val="0"/>
          <c:showVal val="0"/>
          <c:showCatName val="0"/>
          <c:showSerName val="0"/>
          <c:showPercent val="0"/>
          <c:showBubbleSize val="0"/>
        </c:dLbls>
        <c:marker val="1"/>
        <c:smooth val="0"/>
        <c:axId val="89458944"/>
        <c:axId val="89461120"/>
      </c:lineChart>
      <c:dateAx>
        <c:axId val="89458944"/>
        <c:scaling>
          <c:orientation val="minMax"/>
        </c:scaling>
        <c:delete val="1"/>
        <c:axPos val="b"/>
        <c:numFmt formatCode="ge" sourceLinked="1"/>
        <c:majorTickMark val="none"/>
        <c:minorTickMark val="none"/>
        <c:tickLblPos val="none"/>
        <c:crossAx val="89461120"/>
        <c:crosses val="autoZero"/>
        <c:auto val="1"/>
        <c:lblOffset val="100"/>
        <c:baseTimeUnit val="years"/>
      </c:dateAx>
      <c:valAx>
        <c:axId val="894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61.97</c:v>
                </c:pt>
                <c:pt idx="1">
                  <c:v>64.72</c:v>
                </c:pt>
                <c:pt idx="2">
                  <c:v>62.76</c:v>
                </c:pt>
                <c:pt idx="3">
                  <c:v>60.67</c:v>
                </c:pt>
                <c:pt idx="4">
                  <c:v>66.790000000000006</c:v>
                </c:pt>
              </c:numCache>
            </c:numRef>
          </c:val>
          <c:extLst xmlns:c16r2="http://schemas.microsoft.com/office/drawing/2015/06/chart">
            <c:ext xmlns:c16="http://schemas.microsoft.com/office/drawing/2014/chart" uri="{C3380CC4-5D6E-409C-BE32-E72D297353CC}">
              <c16:uniqueId val="{00000000-2935-4949-B6E4-58CC5E98330D}"/>
            </c:ext>
          </c:extLst>
        </c:ser>
        <c:dLbls>
          <c:showLegendKey val="0"/>
          <c:showVal val="0"/>
          <c:showCatName val="0"/>
          <c:showSerName val="0"/>
          <c:showPercent val="0"/>
          <c:showBubbleSize val="0"/>
        </c:dLbls>
        <c:gapWidth val="150"/>
        <c:axId val="90221568"/>
        <c:axId val="902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2935-4949-B6E4-58CC5E98330D}"/>
            </c:ext>
          </c:extLst>
        </c:ser>
        <c:dLbls>
          <c:showLegendKey val="0"/>
          <c:showVal val="0"/>
          <c:showCatName val="0"/>
          <c:showSerName val="0"/>
          <c:showPercent val="0"/>
          <c:showBubbleSize val="0"/>
        </c:dLbls>
        <c:marker val="1"/>
        <c:smooth val="0"/>
        <c:axId val="90221568"/>
        <c:axId val="90223744"/>
      </c:lineChart>
      <c:dateAx>
        <c:axId val="90221568"/>
        <c:scaling>
          <c:orientation val="minMax"/>
        </c:scaling>
        <c:delete val="1"/>
        <c:axPos val="b"/>
        <c:numFmt formatCode="ge" sourceLinked="1"/>
        <c:majorTickMark val="none"/>
        <c:minorTickMark val="none"/>
        <c:tickLblPos val="none"/>
        <c:crossAx val="90223744"/>
        <c:crosses val="autoZero"/>
        <c:auto val="1"/>
        <c:lblOffset val="100"/>
        <c:baseTimeUnit val="years"/>
      </c:dateAx>
      <c:valAx>
        <c:axId val="902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78.62</c:v>
                </c:pt>
                <c:pt idx="1">
                  <c:v>78.56</c:v>
                </c:pt>
                <c:pt idx="2">
                  <c:v>78.53</c:v>
                </c:pt>
                <c:pt idx="3">
                  <c:v>78.64</c:v>
                </c:pt>
                <c:pt idx="4">
                  <c:v>78.64</c:v>
                </c:pt>
              </c:numCache>
            </c:numRef>
          </c:val>
          <c:extLst xmlns:c16r2="http://schemas.microsoft.com/office/drawing/2015/06/chart">
            <c:ext xmlns:c16="http://schemas.microsoft.com/office/drawing/2014/chart" uri="{C3380CC4-5D6E-409C-BE32-E72D297353CC}">
              <c16:uniqueId val="{00000000-52B1-4820-A76B-E316A30987B4}"/>
            </c:ext>
          </c:extLst>
        </c:ser>
        <c:dLbls>
          <c:showLegendKey val="0"/>
          <c:showVal val="0"/>
          <c:showCatName val="0"/>
          <c:showSerName val="0"/>
          <c:showPercent val="0"/>
          <c:showBubbleSize val="0"/>
        </c:dLbls>
        <c:gapWidth val="150"/>
        <c:axId val="91323392"/>
        <c:axId val="91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52B1-4820-A76B-E316A30987B4}"/>
            </c:ext>
          </c:extLst>
        </c:ser>
        <c:dLbls>
          <c:showLegendKey val="0"/>
          <c:showVal val="0"/>
          <c:showCatName val="0"/>
          <c:showSerName val="0"/>
          <c:showPercent val="0"/>
          <c:showBubbleSize val="0"/>
        </c:dLbls>
        <c:marker val="1"/>
        <c:smooth val="0"/>
        <c:axId val="91323392"/>
        <c:axId val="91325568"/>
      </c:lineChart>
      <c:dateAx>
        <c:axId val="91323392"/>
        <c:scaling>
          <c:orientation val="minMax"/>
        </c:scaling>
        <c:delete val="1"/>
        <c:axPos val="b"/>
        <c:numFmt formatCode="ge" sourceLinked="1"/>
        <c:majorTickMark val="none"/>
        <c:minorTickMark val="none"/>
        <c:tickLblPos val="none"/>
        <c:crossAx val="91325568"/>
        <c:crosses val="autoZero"/>
        <c:auto val="1"/>
        <c:lblOffset val="100"/>
        <c:baseTimeUnit val="years"/>
      </c:dateAx>
      <c:valAx>
        <c:axId val="91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111.38</c:v>
                </c:pt>
                <c:pt idx="1">
                  <c:v>140.56</c:v>
                </c:pt>
                <c:pt idx="2">
                  <c:v>135.24</c:v>
                </c:pt>
                <c:pt idx="3">
                  <c:v>131.38</c:v>
                </c:pt>
                <c:pt idx="4">
                  <c:v>125</c:v>
                </c:pt>
              </c:numCache>
            </c:numRef>
          </c:val>
          <c:extLst xmlns:c16r2="http://schemas.microsoft.com/office/drawing/2015/06/chart">
            <c:ext xmlns:c16="http://schemas.microsoft.com/office/drawing/2014/chart" uri="{C3380CC4-5D6E-409C-BE32-E72D297353CC}">
              <c16:uniqueId val="{00000000-D2E5-425D-A7FC-F01E37E73937}"/>
            </c:ext>
          </c:extLst>
        </c:ser>
        <c:dLbls>
          <c:showLegendKey val="0"/>
          <c:showVal val="0"/>
          <c:showCatName val="0"/>
          <c:showSerName val="0"/>
          <c:showPercent val="0"/>
          <c:showBubbleSize val="0"/>
        </c:dLbls>
        <c:gapWidth val="150"/>
        <c:axId val="89500288"/>
        <c:axId val="895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D2E5-425D-A7FC-F01E37E73937}"/>
            </c:ext>
          </c:extLst>
        </c:ser>
        <c:dLbls>
          <c:showLegendKey val="0"/>
          <c:showVal val="0"/>
          <c:showCatName val="0"/>
          <c:showSerName val="0"/>
          <c:showPercent val="0"/>
          <c:showBubbleSize val="0"/>
        </c:dLbls>
        <c:marker val="1"/>
        <c:smooth val="0"/>
        <c:axId val="89500288"/>
        <c:axId val="89510656"/>
      </c:lineChart>
      <c:dateAx>
        <c:axId val="89500288"/>
        <c:scaling>
          <c:orientation val="minMax"/>
        </c:scaling>
        <c:delete val="1"/>
        <c:axPos val="b"/>
        <c:numFmt formatCode="ge" sourceLinked="1"/>
        <c:majorTickMark val="none"/>
        <c:minorTickMark val="none"/>
        <c:tickLblPos val="none"/>
        <c:crossAx val="89510656"/>
        <c:crosses val="autoZero"/>
        <c:auto val="1"/>
        <c:lblOffset val="100"/>
        <c:baseTimeUnit val="years"/>
      </c:dateAx>
      <c:valAx>
        <c:axId val="8951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39.130000000000003</c:v>
                </c:pt>
                <c:pt idx="1">
                  <c:v>41.52</c:v>
                </c:pt>
                <c:pt idx="2">
                  <c:v>42.53</c:v>
                </c:pt>
                <c:pt idx="3">
                  <c:v>43.69</c:v>
                </c:pt>
                <c:pt idx="4">
                  <c:v>44.8</c:v>
                </c:pt>
              </c:numCache>
            </c:numRef>
          </c:val>
          <c:extLst xmlns:c16r2="http://schemas.microsoft.com/office/drawing/2015/06/chart">
            <c:ext xmlns:c16="http://schemas.microsoft.com/office/drawing/2014/chart" uri="{C3380CC4-5D6E-409C-BE32-E72D297353CC}">
              <c16:uniqueId val="{00000000-1E72-4CB6-81DC-9C6CDD5842CD}"/>
            </c:ext>
          </c:extLst>
        </c:ser>
        <c:dLbls>
          <c:showLegendKey val="0"/>
          <c:showVal val="0"/>
          <c:showCatName val="0"/>
          <c:showSerName val="0"/>
          <c:showPercent val="0"/>
          <c:showBubbleSize val="0"/>
        </c:dLbls>
        <c:gapWidth val="150"/>
        <c:axId val="89746432"/>
        <c:axId val="897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1E72-4CB6-81DC-9C6CDD5842CD}"/>
            </c:ext>
          </c:extLst>
        </c:ser>
        <c:dLbls>
          <c:showLegendKey val="0"/>
          <c:showVal val="0"/>
          <c:showCatName val="0"/>
          <c:showSerName val="0"/>
          <c:showPercent val="0"/>
          <c:showBubbleSize val="0"/>
        </c:dLbls>
        <c:marker val="1"/>
        <c:smooth val="0"/>
        <c:axId val="89746432"/>
        <c:axId val="89748608"/>
      </c:lineChart>
      <c:dateAx>
        <c:axId val="89746432"/>
        <c:scaling>
          <c:orientation val="minMax"/>
        </c:scaling>
        <c:delete val="1"/>
        <c:axPos val="b"/>
        <c:numFmt formatCode="ge" sourceLinked="1"/>
        <c:majorTickMark val="none"/>
        <c:minorTickMark val="none"/>
        <c:tickLblPos val="none"/>
        <c:crossAx val="89748608"/>
        <c:crosses val="autoZero"/>
        <c:auto val="1"/>
        <c:lblOffset val="100"/>
        <c:baseTimeUnit val="years"/>
      </c:dateAx>
      <c:valAx>
        <c:axId val="89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7.44</c:v>
                </c:pt>
                <c:pt idx="1">
                  <c:v>7.83</c:v>
                </c:pt>
                <c:pt idx="2">
                  <c:v>7.85</c:v>
                </c:pt>
                <c:pt idx="3">
                  <c:v>8.39</c:v>
                </c:pt>
                <c:pt idx="4">
                  <c:v>9.14</c:v>
                </c:pt>
              </c:numCache>
            </c:numRef>
          </c:val>
          <c:extLst xmlns:c16r2="http://schemas.microsoft.com/office/drawing/2015/06/chart">
            <c:ext xmlns:c16="http://schemas.microsoft.com/office/drawing/2014/chart" uri="{C3380CC4-5D6E-409C-BE32-E72D297353CC}">
              <c16:uniqueId val="{00000000-45E5-48F1-8F6E-EB3959E4F525}"/>
            </c:ext>
          </c:extLst>
        </c:ser>
        <c:dLbls>
          <c:showLegendKey val="0"/>
          <c:showVal val="0"/>
          <c:showCatName val="0"/>
          <c:showSerName val="0"/>
          <c:showPercent val="0"/>
          <c:showBubbleSize val="0"/>
        </c:dLbls>
        <c:gapWidth val="150"/>
        <c:axId val="89767296"/>
        <c:axId val="901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45E5-48F1-8F6E-EB3959E4F525}"/>
            </c:ext>
          </c:extLst>
        </c:ser>
        <c:dLbls>
          <c:showLegendKey val="0"/>
          <c:showVal val="0"/>
          <c:showCatName val="0"/>
          <c:showSerName val="0"/>
          <c:showPercent val="0"/>
          <c:showBubbleSize val="0"/>
        </c:dLbls>
        <c:marker val="1"/>
        <c:smooth val="0"/>
        <c:axId val="89767296"/>
        <c:axId val="90129920"/>
      </c:lineChart>
      <c:dateAx>
        <c:axId val="89767296"/>
        <c:scaling>
          <c:orientation val="minMax"/>
        </c:scaling>
        <c:delete val="1"/>
        <c:axPos val="b"/>
        <c:numFmt formatCode="ge" sourceLinked="1"/>
        <c:majorTickMark val="none"/>
        <c:minorTickMark val="none"/>
        <c:tickLblPos val="none"/>
        <c:crossAx val="90129920"/>
        <c:crosses val="autoZero"/>
        <c:auto val="1"/>
        <c:lblOffset val="100"/>
        <c:baseTimeUnit val="years"/>
      </c:dateAx>
      <c:valAx>
        <c:axId val="901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02-4ACE-B89F-A77B10C88DAB}"/>
            </c:ext>
          </c:extLst>
        </c:ser>
        <c:dLbls>
          <c:showLegendKey val="0"/>
          <c:showVal val="0"/>
          <c:showCatName val="0"/>
          <c:showSerName val="0"/>
          <c:showPercent val="0"/>
          <c:showBubbleSize val="0"/>
        </c:dLbls>
        <c:gapWidth val="150"/>
        <c:axId val="90159360"/>
        <c:axId val="897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1D02-4ACE-B89F-A77B10C88DAB}"/>
            </c:ext>
          </c:extLst>
        </c:ser>
        <c:dLbls>
          <c:showLegendKey val="0"/>
          <c:showVal val="0"/>
          <c:showCatName val="0"/>
          <c:showSerName val="0"/>
          <c:showPercent val="0"/>
          <c:showBubbleSize val="0"/>
        </c:dLbls>
        <c:marker val="1"/>
        <c:smooth val="0"/>
        <c:axId val="90159360"/>
        <c:axId val="89784704"/>
      </c:lineChart>
      <c:dateAx>
        <c:axId val="90159360"/>
        <c:scaling>
          <c:orientation val="minMax"/>
        </c:scaling>
        <c:delete val="1"/>
        <c:axPos val="b"/>
        <c:numFmt formatCode="ge" sourceLinked="1"/>
        <c:majorTickMark val="none"/>
        <c:minorTickMark val="none"/>
        <c:tickLblPos val="none"/>
        <c:crossAx val="89784704"/>
        <c:crosses val="autoZero"/>
        <c:auto val="1"/>
        <c:lblOffset val="100"/>
        <c:baseTimeUnit val="years"/>
      </c:dateAx>
      <c:valAx>
        <c:axId val="8978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9260.52</c:v>
                </c:pt>
                <c:pt idx="1">
                  <c:v>1451.77</c:v>
                </c:pt>
                <c:pt idx="2">
                  <c:v>1844.16</c:v>
                </c:pt>
                <c:pt idx="3">
                  <c:v>1374.1</c:v>
                </c:pt>
                <c:pt idx="4">
                  <c:v>1666.89</c:v>
                </c:pt>
              </c:numCache>
            </c:numRef>
          </c:val>
          <c:extLst xmlns:c16r2="http://schemas.microsoft.com/office/drawing/2015/06/chart">
            <c:ext xmlns:c16="http://schemas.microsoft.com/office/drawing/2014/chart" uri="{C3380CC4-5D6E-409C-BE32-E72D297353CC}">
              <c16:uniqueId val="{00000000-A2A5-47AF-A13A-10B9761AC5A9}"/>
            </c:ext>
          </c:extLst>
        </c:ser>
        <c:dLbls>
          <c:showLegendKey val="0"/>
          <c:showVal val="0"/>
          <c:showCatName val="0"/>
          <c:showSerName val="0"/>
          <c:showPercent val="0"/>
          <c:showBubbleSize val="0"/>
        </c:dLbls>
        <c:gapWidth val="150"/>
        <c:axId val="89804160"/>
        <c:axId val="898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A2A5-47AF-A13A-10B9761AC5A9}"/>
            </c:ext>
          </c:extLst>
        </c:ser>
        <c:dLbls>
          <c:showLegendKey val="0"/>
          <c:showVal val="0"/>
          <c:showCatName val="0"/>
          <c:showSerName val="0"/>
          <c:showPercent val="0"/>
          <c:showBubbleSize val="0"/>
        </c:dLbls>
        <c:marker val="1"/>
        <c:smooth val="0"/>
        <c:axId val="89804160"/>
        <c:axId val="89814528"/>
      </c:lineChart>
      <c:dateAx>
        <c:axId val="89804160"/>
        <c:scaling>
          <c:orientation val="minMax"/>
        </c:scaling>
        <c:delete val="1"/>
        <c:axPos val="b"/>
        <c:numFmt formatCode="ge" sourceLinked="1"/>
        <c:majorTickMark val="none"/>
        <c:minorTickMark val="none"/>
        <c:tickLblPos val="none"/>
        <c:crossAx val="89814528"/>
        <c:crosses val="autoZero"/>
        <c:auto val="1"/>
        <c:lblOffset val="100"/>
        <c:baseTimeUnit val="years"/>
      </c:dateAx>
      <c:valAx>
        <c:axId val="8981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84.37</c:v>
                </c:pt>
                <c:pt idx="1">
                  <c:v>74.91</c:v>
                </c:pt>
                <c:pt idx="2">
                  <c:v>77.25</c:v>
                </c:pt>
                <c:pt idx="3">
                  <c:v>72.55</c:v>
                </c:pt>
                <c:pt idx="4">
                  <c:v>76.14</c:v>
                </c:pt>
              </c:numCache>
            </c:numRef>
          </c:val>
          <c:extLst xmlns:c16r2="http://schemas.microsoft.com/office/drawing/2015/06/chart">
            <c:ext xmlns:c16="http://schemas.microsoft.com/office/drawing/2014/chart" uri="{C3380CC4-5D6E-409C-BE32-E72D297353CC}">
              <c16:uniqueId val="{00000000-50D2-4397-833E-6560830E41FB}"/>
            </c:ext>
          </c:extLst>
        </c:ser>
        <c:dLbls>
          <c:showLegendKey val="0"/>
          <c:showVal val="0"/>
          <c:showCatName val="0"/>
          <c:showSerName val="0"/>
          <c:showPercent val="0"/>
          <c:showBubbleSize val="0"/>
        </c:dLbls>
        <c:gapWidth val="150"/>
        <c:axId val="89923584"/>
        <c:axId val="899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50D2-4397-833E-6560830E41FB}"/>
            </c:ext>
          </c:extLst>
        </c:ser>
        <c:dLbls>
          <c:showLegendKey val="0"/>
          <c:showVal val="0"/>
          <c:showCatName val="0"/>
          <c:showSerName val="0"/>
          <c:showPercent val="0"/>
          <c:showBubbleSize val="0"/>
        </c:dLbls>
        <c:marker val="1"/>
        <c:smooth val="0"/>
        <c:axId val="89923584"/>
        <c:axId val="89925504"/>
      </c:lineChart>
      <c:dateAx>
        <c:axId val="89923584"/>
        <c:scaling>
          <c:orientation val="minMax"/>
        </c:scaling>
        <c:delete val="1"/>
        <c:axPos val="b"/>
        <c:numFmt formatCode="ge" sourceLinked="1"/>
        <c:majorTickMark val="none"/>
        <c:minorTickMark val="none"/>
        <c:tickLblPos val="none"/>
        <c:crossAx val="89925504"/>
        <c:crosses val="autoZero"/>
        <c:auto val="1"/>
        <c:lblOffset val="100"/>
        <c:baseTimeUnit val="years"/>
      </c:dateAx>
      <c:valAx>
        <c:axId val="8992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110.43</c:v>
                </c:pt>
                <c:pt idx="1">
                  <c:v>142.82</c:v>
                </c:pt>
                <c:pt idx="2">
                  <c:v>134.46</c:v>
                </c:pt>
                <c:pt idx="3">
                  <c:v>131.78</c:v>
                </c:pt>
                <c:pt idx="4">
                  <c:v>126.82</c:v>
                </c:pt>
              </c:numCache>
            </c:numRef>
          </c:val>
          <c:extLst xmlns:c16r2="http://schemas.microsoft.com/office/drawing/2015/06/chart">
            <c:ext xmlns:c16="http://schemas.microsoft.com/office/drawing/2014/chart" uri="{C3380CC4-5D6E-409C-BE32-E72D297353CC}">
              <c16:uniqueId val="{00000000-185B-4416-9F3C-214C0F12FA5F}"/>
            </c:ext>
          </c:extLst>
        </c:ser>
        <c:dLbls>
          <c:showLegendKey val="0"/>
          <c:showVal val="0"/>
          <c:showCatName val="0"/>
          <c:showSerName val="0"/>
          <c:showPercent val="0"/>
          <c:showBubbleSize val="0"/>
        </c:dLbls>
        <c:gapWidth val="150"/>
        <c:axId val="89964928"/>
        <c:axId val="89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185B-4416-9F3C-214C0F12FA5F}"/>
            </c:ext>
          </c:extLst>
        </c:ser>
        <c:dLbls>
          <c:showLegendKey val="0"/>
          <c:showVal val="0"/>
          <c:showCatName val="0"/>
          <c:showSerName val="0"/>
          <c:showPercent val="0"/>
          <c:showBubbleSize val="0"/>
        </c:dLbls>
        <c:marker val="1"/>
        <c:smooth val="0"/>
        <c:axId val="89964928"/>
        <c:axId val="89966848"/>
      </c:lineChart>
      <c:dateAx>
        <c:axId val="89964928"/>
        <c:scaling>
          <c:orientation val="minMax"/>
        </c:scaling>
        <c:delete val="1"/>
        <c:axPos val="b"/>
        <c:numFmt formatCode="ge" sourceLinked="1"/>
        <c:majorTickMark val="none"/>
        <c:minorTickMark val="none"/>
        <c:tickLblPos val="none"/>
        <c:crossAx val="89966848"/>
        <c:crosses val="autoZero"/>
        <c:auto val="1"/>
        <c:lblOffset val="100"/>
        <c:baseTimeUnit val="years"/>
      </c:dateAx>
      <c:valAx>
        <c:axId val="89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140</c:v>
                </c:pt>
                <c:pt idx="1">
                  <c:v>107.52</c:v>
                </c:pt>
                <c:pt idx="2">
                  <c:v>114.05</c:v>
                </c:pt>
                <c:pt idx="3">
                  <c:v>117.68</c:v>
                </c:pt>
                <c:pt idx="4">
                  <c:v>120.08</c:v>
                </c:pt>
              </c:numCache>
            </c:numRef>
          </c:val>
          <c:extLst xmlns:c16r2="http://schemas.microsoft.com/office/drawing/2015/06/chart">
            <c:ext xmlns:c16="http://schemas.microsoft.com/office/drawing/2014/chart" uri="{C3380CC4-5D6E-409C-BE32-E72D297353CC}">
              <c16:uniqueId val="{00000000-AC09-467D-9178-6E41A6181663}"/>
            </c:ext>
          </c:extLst>
        </c:ser>
        <c:dLbls>
          <c:showLegendKey val="0"/>
          <c:showVal val="0"/>
          <c:showCatName val="0"/>
          <c:showSerName val="0"/>
          <c:showPercent val="0"/>
          <c:showBubbleSize val="0"/>
        </c:dLbls>
        <c:gapWidth val="150"/>
        <c:axId val="89979520"/>
        <c:axId val="901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AC09-467D-9178-6E41A6181663}"/>
            </c:ext>
          </c:extLst>
        </c:ser>
        <c:dLbls>
          <c:showLegendKey val="0"/>
          <c:showVal val="0"/>
          <c:showCatName val="0"/>
          <c:showSerName val="0"/>
          <c:showPercent val="0"/>
          <c:showBubbleSize val="0"/>
        </c:dLbls>
        <c:marker val="1"/>
        <c:smooth val="0"/>
        <c:axId val="89979520"/>
        <c:axId val="90198784"/>
      </c:lineChart>
      <c:dateAx>
        <c:axId val="89979520"/>
        <c:scaling>
          <c:orientation val="minMax"/>
        </c:scaling>
        <c:delete val="1"/>
        <c:axPos val="b"/>
        <c:numFmt formatCode="ge" sourceLinked="1"/>
        <c:majorTickMark val="none"/>
        <c:minorTickMark val="none"/>
        <c:tickLblPos val="none"/>
        <c:crossAx val="90198784"/>
        <c:crosses val="autoZero"/>
        <c:auto val="1"/>
        <c:lblOffset val="100"/>
        <c:baseTimeUnit val="years"/>
      </c:dateAx>
      <c:valAx>
        <c:axId val="90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茅野市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56107</v>
      </c>
      <c r="AM8" s="59"/>
      <c r="AN8" s="59"/>
      <c r="AO8" s="59"/>
      <c r="AP8" s="59"/>
      <c r="AQ8" s="59"/>
      <c r="AR8" s="59"/>
      <c r="AS8" s="59"/>
      <c r="AT8" s="50">
        <f>データ!$S$6</f>
        <v>266.58999999999997</v>
      </c>
      <c r="AU8" s="51"/>
      <c r="AV8" s="51"/>
      <c r="AW8" s="51"/>
      <c r="AX8" s="51"/>
      <c r="AY8" s="51"/>
      <c r="AZ8" s="51"/>
      <c r="BA8" s="51"/>
      <c r="BB8" s="52">
        <f>データ!$T$6</f>
        <v>210.46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92.19</v>
      </c>
      <c r="J10" s="51"/>
      <c r="K10" s="51"/>
      <c r="L10" s="51"/>
      <c r="M10" s="51"/>
      <c r="N10" s="51"/>
      <c r="O10" s="62"/>
      <c r="P10" s="52">
        <f>データ!$P$6</f>
        <v>96.49</v>
      </c>
      <c r="Q10" s="52"/>
      <c r="R10" s="52"/>
      <c r="S10" s="52"/>
      <c r="T10" s="52"/>
      <c r="U10" s="52"/>
      <c r="V10" s="52"/>
      <c r="W10" s="59">
        <f>データ!$Q$6</f>
        <v>2538</v>
      </c>
      <c r="X10" s="59"/>
      <c r="Y10" s="59"/>
      <c r="Z10" s="59"/>
      <c r="AA10" s="59"/>
      <c r="AB10" s="59"/>
      <c r="AC10" s="59"/>
      <c r="AD10" s="2"/>
      <c r="AE10" s="2"/>
      <c r="AF10" s="2"/>
      <c r="AG10" s="2"/>
      <c r="AH10" s="4"/>
      <c r="AI10" s="4"/>
      <c r="AJ10" s="4"/>
      <c r="AK10" s="4"/>
      <c r="AL10" s="59">
        <f>データ!$U$6</f>
        <v>53926</v>
      </c>
      <c r="AM10" s="59"/>
      <c r="AN10" s="59"/>
      <c r="AO10" s="59"/>
      <c r="AP10" s="59"/>
      <c r="AQ10" s="59"/>
      <c r="AR10" s="59"/>
      <c r="AS10" s="59"/>
      <c r="AT10" s="50">
        <f>データ!$V$6</f>
        <v>65.34</v>
      </c>
      <c r="AU10" s="51"/>
      <c r="AV10" s="51"/>
      <c r="AW10" s="51"/>
      <c r="AX10" s="51"/>
      <c r="AY10" s="51"/>
      <c r="AZ10" s="51"/>
      <c r="BA10" s="51"/>
      <c r="BB10" s="52">
        <f>データ!$W$6</f>
        <v>825.31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iccBsZdGz4m3sV3erEx3iXZxgiZhGpkpBtc/FZ03u4IZIi2vMSkJ9HP1vSREahaNSkWroU/g1oWsdKQn3QE0A==" saltValue="N10gdPTmpiXyVstEjURNV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B1" workbookViewId="0">
      <selection activeCell="EG14" sqref="EG14"/>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202142</v>
      </c>
      <c r="D6" s="33">
        <f t="shared" si="3"/>
        <v>46</v>
      </c>
      <c r="E6" s="33">
        <f t="shared" si="3"/>
        <v>1</v>
      </c>
      <c r="F6" s="33">
        <f t="shared" si="3"/>
        <v>0</v>
      </c>
      <c r="G6" s="33">
        <f t="shared" si="3"/>
        <v>1</v>
      </c>
      <c r="H6" s="33" t="str">
        <f t="shared" si="3"/>
        <v>長野県　茅野市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92.19</v>
      </c>
      <c r="P6" s="34">
        <f t="shared" si="3"/>
        <v>96.49</v>
      </c>
      <c r="Q6" s="34">
        <f t="shared" si="3"/>
        <v>2538</v>
      </c>
      <c r="R6" s="34">
        <f t="shared" si="3"/>
        <v>56107</v>
      </c>
      <c r="S6" s="34">
        <f t="shared" si="3"/>
        <v>266.58999999999997</v>
      </c>
      <c r="T6" s="34">
        <f t="shared" si="3"/>
        <v>210.46</v>
      </c>
      <c r="U6" s="34">
        <f t="shared" si="3"/>
        <v>53926</v>
      </c>
      <c r="V6" s="34">
        <f t="shared" si="3"/>
        <v>65.34</v>
      </c>
      <c r="W6" s="34">
        <f t="shared" si="3"/>
        <v>825.31</v>
      </c>
      <c r="X6" s="35">
        <f>IF(X7="",NA(),X7)</f>
        <v>111.38</v>
      </c>
      <c r="Y6" s="35">
        <f t="shared" ref="Y6:AG6" si="4">IF(Y7="",NA(),Y7)</f>
        <v>140.56</v>
      </c>
      <c r="Z6" s="35">
        <f t="shared" si="4"/>
        <v>135.24</v>
      </c>
      <c r="AA6" s="35">
        <f t="shared" si="4"/>
        <v>131.38</v>
      </c>
      <c r="AB6" s="35">
        <f t="shared" si="4"/>
        <v>125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9260.52</v>
      </c>
      <c r="AU6" s="35">
        <f t="shared" ref="AU6:BC6" si="6">IF(AU7="",NA(),AU7)</f>
        <v>1451.77</v>
      </c>
      <c r="AV6" s="35">
        <f t="shared" si="6"/>
        <v>1844.16</v>
      </c>
      <c r="AW6" s="35">
        <f t="shared" si="6"/>
        <v>1374.1</v>
      </c>
      <c r="AX6" s="35">
        <f t="shared" si="6"/>
        <v>1666.89</v>
      </c>
      <c r="AY6" s="35">
        <f t="shared" si="6"/>
        <v>739.59</v>
      </c>
      <c r="AZ6" s="35">
        <f t="shared" si="6"/>
        <v>335.95</v>
      </c>
      <c r="BA6" s="35">
        <f t="shared" si="6"/>
        <v>346.59</v>
      </c>
      <c r="BB6" s="35">
        <f t="shared" si="6"/>
        <v>357.82</v>
      </c>
      <c r="BC6" s="35">
        <f t="shared" si="6"/>
        <v>355.5</v>
      </c>
      <c r="BD6" s="34" t="str">
        <f>IF(BD7="","",IF(BD7="-","【-】","【"&amp;SUBSTITUTE(TEXT(BD7,"#,##0.00"),"-","△")&amp;"】"))</f>
        <v>【264.34】</v>
      </c>
      <c r="BE6" s="35">
        <f>IF(BE7="",NA(),BE7)</f>
        <v>84.37</v>
      </c>
      <c r="BF6" s="35">
        <f t="shared" ref="BF6:BN6" si="7">IF(BF7="",NA(),BF7)</f>
        <v>74.91</v>
      </c>
      <c r="BG6" s="35">
        <f t="shared" si="7"/>
        <v>77.25</v>
      </c>
      <c r="BH6" s="35">
        <f t="shared" si="7"/>
        <v>72.55</v>
      </c>
      <c r="BI6" s="35">
        <f t="shared" si="7"/>
        <v>76.14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110.43</v>
      </c>
      <c r="BQ6" s="35">
        <f t="shared" ref="BQ6:BY6" si="8">IF(BQ7="",NA(),BQ7)</f>
        <v>142.82</v>
      </c>
      <c r="BR6" s="35">
        <f t="shared" si="8"/>
        <v>134.46</v>
      </c>
      <c r="BS6" s="35">
        <f t="shared" si="8"/>
        <v>131.78</v>
      </c>
      <c r="BT6" s="35">
        <f t="shared" si="8"/>
        <v>126.82</v>
      </c>
      <c r="BU6" s="35">
        <f t="shared" si="8"/>
        <v>99.46</v>
      </c>
      <c r="BV6" s="35">
        <f t="shared" si="8"/>
        <v>105.21</v>
      </c>
      <c r="BW6" s="35">
        <f t="shared" si="8"/>
        <v>105.71</v>
      </c>
      <c r="BX6" s="35">
        <f t="shared" si="8"/>
        <v>106.01</v>
      </c>
      <c r="BY6" s="35">
        <f t="shared" si="8"/>
        <v>104.57</v>
      </c>
      <c r="BZ6" s="34" t="str">
        <f>IF(BZ7="","",IF(BZ7="-","【-】","【"&amp;SUBSTITUTE(TEXT(BZ7,"#,##0.00"),"-","△")&amp;"】"))</f>
        <v>【104.36】</v>
      </c>
      <c r="CA6" s="35">
        <f>IF(CA7="",NA(),CA7)</f>
        <v>140</v>
      </c>
      <c r="CB6" s="35">
        <f t="shared" ref="CB6:CJ6" si="9">IF(CB7="",NA(),CB7)</f>
        <v>107.52</v>
      </c>
      <c r="CC6" s="35">
        <f t="shared" si="9"/>
        <v>114.05</v>
      </c>
      <c r="CD6" s="35">
        <f t="shared" si="9"/>
        <v>117.68</v>
      </c>
      <c r="CE6" s="35">
        <f t="shared" si="9"/>
        <v>120.08</v>
      </c>
      <c r="CF6" s="35">
        <f t="shared" si="9"/>
        <v>171.78</v>
      </c>
      <c r="CG6" s="35">
        <f t="shared" si="9"/>
        <v>162.59</v>
      </c>
      <c r="CH6" s="35">
        <f t="shared" si="9"/>
        <v>162.15</v>
      </c>
      <c r="CI6" s="35">
        <f t="shared" si="9"/>
        <v>162.24</v>
      </c>
      <c r="CJ6" s="35">
        <f t="shared" si="9"/>
        <v>165.47</v>
      </c>
      <c r="CK6" s="34" t="str">
        <f>IF(CK7="","",IF(CK7="-","【-】","【"&amp;SUBSTITUTE(TEXT(CK7,"#,##0.00"),"-","△")&amp;"】"))</f>
        <v>【165.71】</v>
      </c>
      <c r="CL6" s="35">
        <f>IF(CL7="",NA(),CL7)</f>
        <v>61.97</v>
      </c>
      <c r="CM6" s="35">
        <f t="shared" ref="CM6:CU6" si="10">IF(CM7="",NA(),CM7)</f>
        <v>64.72</v>
      </c>
      <c r="CN6" s="35">
        <f t="shared" si="10"/>
        <v>62.76</v>
      </c>
      <c r="CO6" s="35">
        <f t="shared" si="10"/>
        <v>60.67</v>
      </c>
      <c r="CP6" s="35">
        <f t="shared" si="10"/>
        <v>66.790000000000006</v>
      </c>
      <c r="CQ6" s="35">
        <f t="shared" si="10"/>
        <v>59.68</v>
      </c>
      <c r="CR6" s="35">
        <f t="shared" si="10"/>
        <v>59.17</v>
      </c>
      <c r="CS6" s="35">
        <f t="shared" si="10"/>
        <v>59.34</v>
      </c>
      <c r="CT6" s="35">
        <f t="shared" si="10"/>
        <v>59.11</v>
      </c>
      <c r="CU6" s="35">
        <f t="shared" si="10"/>
        <v>59.74</v>
      </c>
      <c r="CV6" s="34" t="str">
        <f>IF(CV7="","",IF(CV7="-","【-】","【"&amp;SUBSTITUTE(TEXT(CV7,"#,##0.00"),"-","△")&amp;"】"))</f>
        <v>【60.41】</v>
      </c>
      <c r="CW6" s="35">
        <f>IF(CW7="",NA(),CW7)</f>
        <v>78.62</v>
      </c>
      <c r="CX6" s="35">
        <f t="shared" ref="CX6:DF6" si="11">IF(CX7="",NA(),CX7)</f>
        <v>78.56</v>
      </c>
      <c r="CY6" s="35">
        <f t="shared" si="11"/>
        <v>78.53</v>
      </c>
      <c r="CZ6" s="35">
        <f t="shared" si="11"/>
        <v>78.64</v>
      </c>
      <c r="DA6" s="35">
        <f t="shared" si="11"/>
        <v>78.64</v>
      </c>
      <c r="DB6" s="35">
        <f t="shared" si="11"/>
        <v>87.63</v>
      </c>
      <c r="DC6" s="35">
        <f t="shared" si="11"/>
        <v>87.6</v>
      </c>
      <c r="DD6" s="35">
        <f t="shared" si="11"/>
        <v>87.74</v>
      </c>
      <c r="DE6" s="35">
        <f t="shared" si="11"/>
        <v>87.91</v>
      </c>
      <c r="DF6" s="35">
        <f t="shared" si="11"/>
        <v>87.28</v>
      </c>
      <c r="DG6" s="34" t="str">
        <f>IF(DG7="","",IF(DG7="-","【-】","【"&amp;SUBSTITUTE(TEXT(DG7,"#,##0.00"),"-","△")&amp;"】"))</f>
        <v>【89.93】</v>
      </c>
      <c r="DH6" s="35">
        <f>IF(DH7="",NA(),DH7)</f>
        <v>39.130000000000003</v>
      </c>
      <c r="DI6" s="35">
        <f t="shared" ref="DI6:DQ6" si="12">IF(DI7="",NA(),DI7)</f>
        <v>41.52</v>
      </c>
      <c r="DJ6" s="35">
        <f t="shared" si="12"/>
        <v>42.53</v>
      </c>
      <c r="DK6" s="35">
        <f t="shared" si="12"/>
        <v>43.69</v>
      </c>
      <c r="DL6" s="35">
        <f t="shared" si="12"/>
        <v>44.8</v>
      </c>
      <c r="DM6" s="35">
        <f t="shared" si="12"/>
        <v>39.65</v>
      </c>
      <c r="DN6" s="35">
        <f t="shared" si="12"/>
        <v>45.25</v>
      </c>
      <c r="DO6" s="35">
        <f t="shared" si="12"/>
        <v>46.27</v>
      </c>
      <c r="DP6" s="35">
        <f t="shared" si="12"/>
        <v>46.88</v>
      </c>
      <c r="DQ6" s="35">
        <f t="shared" si="12"/>
        <v>46.94</v>
      </c>
      <c r="DR6" s="34" t="str">
        <f>IF(DR7="","",IF(DR7="-","【-】","【"&amp;SUBSTITUTE(TEXT(DR7,"#,##0.00"),"-","△")&amp;"】"))</f>
        <v>【48.12】</v>
      </c>
      <c r="DS6" s="35">
        <f>IF(DS7="",NA(),DS7)</f>
        <v>7.44</v>
      </c>
      <c r="DT6" s="35">
        <f t="shared" ref="DT6:EB6" si="13">IF(DT7="",NA(),DT7)</f>
        <v>7.83</v>
      </c>
      <c r="DU6" s="35">
        <f t="shared" si="13"/>
        <v>7.85</v>
      </c>
      <c r="DV6" s="35">
        <f t="shared" si="13"/>
        <v>8.39</v>
      </c>
      <c r="DW6" s="35">
        <f t="shared" si="13"/>
        <v>9.14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0.56000000000000005</v>
      </c>
      <c r="EE6" s="35">
        <f t="shared" ref="EE6:EM6" si="14">IF(EE7="",NA(),EE7)</f>
        <v>0.92</v>
      </c>
      <c r="EF6" s="35">
        <f t="shared" si="14"/>
        <v>0.49</v>
      </c>
      <c r="EG6" s="35">
        <f t="shared" si="14"/>
        <v>0.59</v>
      </c>
      <c r="EH6" s="35">
        <f t="shared" si="14"/>
        <v>0.51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202142</v>
      </c>
      <c r="D7" s="37">
        <v>46</v>
      </c>
      <c r="E7" s="37">
        <v>1</v>
      </c>
      <c r="F7" s="37">
        <v>0</v>
      </c>
      <c r="G7" s="37">
        <v>1</v>
      </c>
      <c r="H7" s="37" t="s">
        <v>104</v>
      </c>
      <c r="I7" s="37" t="s">
        <v>105</v>
      </c>
      <c r="J7" s="37" t="s">
        <v>106</v>
      </c>
      <c r="K7" s="37" t="s">
        <v>107</v>
      </c>
      <c r="L7" s="37" t="s">
        <v>108</v>
      </c>
      <c r="M7" s="37" t="s">
        <v>109</v>
      </c>
      <c r="N7" s="38" t="s">
        <v>110</v>
      </c>
      <c r="O7" s="38">
        <v>92.19</v>
      </c>
      <c r="P7" s="38">
        <v>96.49</v>
      </c>
      <c r="Q7" s="38">
        <v>2538</v>
      </c>
      <c r="R7" s="38">
        <v>56107</v>
      </c>
      <c r="S7" s="38">
        <v>266.58999999999997</v>
      </c>
      <c r="T7" s="38">
        <v>210.46</v>
      </c>
      <c r="U7" s="38">
        <v>53926</v>
      </c>
      <c r="V7" s="38">
        <v>65.34</v>
      </c>
      <c r="W7" s="38">
        <v>825.31</v>
      </c>
      <c r="X7" s="38">
        <v>111.38</v>
      </c>
      <c r="Y7" s="38">
        <v>140.56</v>
      </c>
      <c r="Z7" s="38">
        <v>135.24</v>
      </c>
      <c r="AA7" s="38">
        <v>131.38</v>
      </c>
      <c r="AB7" s="38">
        <v>125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9260.52</v>
      </c>
      <c r="AU7" s="38">
        <v>1451.77</v>
      </c>
      <c r="AV7" s="38">
        <v>1844.16</v>
      </c>
      <c r="AW7" s="38">
        <v>1374.1</v>
      </c>
      <c r="AX7" s="38">
        <v>1666.89</v>
      </c>
      <c r="AY7" s="38">
        <v>739.59</v>
      </c>
      <c r="AZ7" s="38">
        <v>335.95</v>
      </c>
      <c r="BA7" s="38">
        <v>346.59</v>
      </c>
      <c r="BB7" s="38">
        <v>357.82</v>
      </c>
      <c r="BC7" s="38">
        <v>355.5</v>
      </c>
      <c r="BD7" s="38">
        <v>264.33999999999997</v>
      </c>
      <c r="BE7" s="38">
        <v>84.37</v>
      </c>
      <c r="BF7" s="38">
        <v>74.91</v>
      </c>
      <c r="BG7" s="38">
        <v>77.25</v>
      </c>
      <c r="BH7" s="38">
        <v>72.55</v>
      </c>
      <c r="BI7" s="38">
        <v>76.14</v>
      </c>
      <c r="BJ7" s="38">
        <v>324.08999999999997</v>
      </c>
      <c r="BK7" s="38">
        <v>319.82</v>
      </c>
      <c r="BL7" s="38">
        <v>312.02999999999997</v>
      </c>
      <c r="BM7" s="38">
        <v>307.45999999999998</v>
      </c>
      <c r="BN7" s="38">
        <v>312.58</v>
      </c>
      <c r="BO7" s="38">
        <v>274.27</v>
      </c>
      <c r="BP7" s="38">
        <v>110.43</v>
      </c>
      <c r="BQ7" s="38">
        <v>142.82</v>
      </c>
      <c r="BR7" s="38">
        <v>134.46</v>
      </c>
      <c r="BS7" s="38">
        <v>131.78</v>
      </c>
      <c r="BT7" s="38">
        <v>126.82</v>
      </c>
      <c r="BU7" s="38">
        <v>99.46</v>
      </c>
      <c r="BV7" s="38">
        <v>105.21</v>
      </c>
      <c r="BW7" s="38">
        <v>105.71</v>
      </c>
      <c r="BX7" s="38">
        <v>106.01</v>
      </c>
      <c r="BY7" s="38">
        <v>104.57</v>
      </c>
      <c r="BZ7" s="38">
        <v>104.36</v>
      </c>
      <c r="CA7" s="38">
        <v>140</v>
      </c>
      <c r="CB7" s="38">
        <v>107.52</v>
      </c>
      <c r="CC7" s="38">
        <v>114.05</v>
      </c>
      <c r="CD7" s="38">
        <v>117.68</v>
      </c>
      <c r="CE7" s="38">
        <v>120.08</v>
      </c>
      <c r="CF7" s="38">
        <v>171.78</v>
      </c>
      <c r="CG7" s="38">
        <v>162.59</v>
      </c>
      <c r="CH7" s="38">
        <v>162.15</v>
      </c>
      <c r="CI7" s="38">
        <v>162.24</v>
      </c>
      <c r="CJ7" s="38">
        <v>165.47</v>
      </c>
      <c r="CK7" s="38">
        <v>165.71</v>
      </c>
      <c r="CL7" s="38">
        <v>61.97</v>
      </c>
      <c r="CM7" s="38">
        <v>64.72</v>
      </c>
      <c r="CN7" s="38">
        <v>62.76</v>
      </c>
      <c r="CO7" s="38">
        <v>60.67</v>
      </c>
      <c r="CP7" s="38">
        <v>66.790000000000006</v>
      </c>
      <c r="CQ7" s="38">
        <v>59.68</v>
      </c>
      <c r="CR7" s="38">
        <v>59.17</v>
      </c>
      <c r="CS7" s="38">
        <v>59.34</v>
      </c>
      <c r="CT7" s="38">
        <v>59.11</v>
      </c>
      <c r="CU7" s="38">
        <v>59.74</v>
      </c>
      <c r="CV7" s="38">
        <v>60.41</v>
      </c>
      <c r="CW7" s="38">
        <v>78.62</v>
      </c>
      <c r="CX7" s="38">
        <v>78.56</v>
      </c>
      <c r="CY7" s="38">
        <v>78.53</v>
      </c>
      <c r="CZ7" s="38">
        <v>78.64</v>
      </c>
      <c r="DA7" s="38">
        <v>78.64</v>
      </c>
      <c r="DB7" s="38">
        <v>87.63</v>
      </c>
      <c r="DC7" s="38">
        <v>87.6</v>
      </c>
      <c r="DD7" s="38">
        <v>87.74</v>
      </c>
      <c r="DE7" s="38">
        <v>87.91</v>
      </c>
      <c r="DF7" s="38">
        <v>87.28</v>
      </c>
      <c r="DG7" s="38">
        <v>89.93</v>
      </c>
      <c r="DH7" s="38">
        <v>39.130000000000003</v>
      </c>
      <c r="DI7" s="38">
        <v>41.52</v>
      </c>
      <c r="DJ7" s="38">
        <v>42.53</v>
      </c>
      <c r="DK7" s="38">
        <v>43.69</v>
      </c>
      <c r="DL7" s="38">
        <v>44.8</v>
      </c>
      <c r="DM7" s="38">
        <v>39.65</v>
      </c>
      <c r="DN7" s="38">
        <v>45.25</v>
      </c>
      <c r="DO7" s="38">
        <v>46.27</v>
      </c>
      <c r="DP7" s="38">
        <v>46.88</v>
      </c>
      <c r="DQ7" s="38">
        <v>46.94</v>
      </c>
      <c r="DR7" s="38">
        <v>48.12</v>
      </c>
      <c r="DS7" s="38">
        <v>7.44</v>
      </c>
      <c r="DT7" s="38">
        <v>7.83</v>
      </c>
      <c r="DU7" s="38">
        <v>7.85</v>
      </c>
      <c r="DV7" s="38">
        <v>8.39</v>
      </c>
      <c r="DW7" s="38">
        <v>9.14</v>
      </c>
      <c r="DX7" s="38">
        <v>9.7100000000000009</v>
      </c>
      <c r="DY7" s="38">
        <v>10.71</v>
      </c>
      <c r="DZ7" s="38">
        <v>10.93</v>
      </c>
      <c r="EA7" s="38">
        <v>13.39</v>
      </c>
      <c r="EB7" s="38">
        <v>14.48</v>
      </c>
      <c r="EC7" s="38">
        <v>15.89</v>
      </c>
      <c r="ED7" s="38">
        <v>0.56000000000000005</v>
      </c>
      <c r="EE7" s="38">
        <v>0.92</v>
      </c>
      <c r="EF7" s="38">
        <v>0.49</v>
      </c>
      <c r="EG7" s="38">
        <v>0.59</v>
      </c>
      <c r="EH7" s="38">
        <v>0.51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2019-01-28T07:51:28Z</cp:lastPrinted>
  <dcterms:created xsi:type="dcterms:W3CDTF">2018-12-03T08:31:22Z</dcterms:created>
  <dcterms:modified xsi:type="dcterms:W3CDTF">2019-02-20T10:56:03Z</dcterms:modified>
  <cp:category/>
</cp:coreProperties>
</file>