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M4jd3j5OkMffqUzRro8np64FBJVmFyR+EIQmEkr2JQXbd/3AqlzST0N2Eqf5uwaBFHLOGeBVznOx84hOZhFuA==" workbookSaltValue="nR3CozfKql4yitqvLtyNB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<sst xmlns="http://schemas.openxmlformats.org/spreadsheetml/2006/main" count="232" uniqueCount="120">
  <si>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</si>
  <si>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</si>
  <si>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</si>
  <si>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</si>
  <si>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</si>
  <si>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</si>
  <si>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</si>
  <si>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</si>
  <si>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</si>
  <si>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</si>
  <si>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</si>
  <si>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</si>
  <si>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</si>
  <si>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</si>
  <si>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</si>
  <si>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</si>
  <si>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</si>
  <si>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</si>
  <si>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</si>
  <si>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</si>
  <si>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</si>
  <si>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</si>
  <si>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</si>
  <si>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</si>
  <si>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</si>
  <si>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</si>
  <si>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</si>
  <si>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</si>
  <si>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</si>
  <si>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</si>
  <si>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</si>
  <si>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</si>
  <si>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</si>
  <si>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</si>
  <si>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</si>
  <si>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</si>
  <si>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</si>
  <si>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</si>
  <si>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</si>
  <si>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</si>
  <si>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</si>
  <si>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</si>
  <si>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</si>
  <si>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</si>
  <si>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</si>
  <si>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</si>
  <si>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</si>
  <si>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</si>
  <si>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</si>
  <si>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</si>
  <si>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</si>
  <si>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</si>
  <si>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</si>
  <si>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</si>
  <si>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</si>
  <si>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</si>
  <si>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</si>
  <si>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</si>
  <si>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</si>
  <si>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</si>
  <si>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</si>
  <si>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</si>
  <si>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</si>
  <si>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</si>
  <si>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</si>
  <si>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</si>
  <si>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</si>
  <si>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</si>
  <si>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</si>
  <si>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</si>
  <si>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</si>
  <si>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</si>
  <si>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</si>
  <si>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</si>
  <si>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</si>
  <si>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</si>
  <si>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</si>
  <si>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</si>
  <si>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</si>
  <si>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</si>
  <si>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</si>
  <si>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</si>
  <si>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</si>
  <si>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</si>
  <si>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</si>
  <si>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</si>
  <si>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</si>
  <si>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</si>
  <si>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</si>
  <si>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</si>
  <si>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</si>
  <si>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</si>
  <si>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</si>
  <si>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</si>
  <si>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</si>
  <si>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</si>
  <si>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</si>
  <si>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</si>
  <si>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</si>
  <si>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</si>
  <si>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</si>
  <si>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</si>
  <si>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</si>
  <si>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</si>
  <si>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</si>
  <si>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</si>
  <si>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</si>
  <si>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</si>
  <si>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</si>
  <si>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</si>
  <si>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</si>
  <si>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</si>
  <si>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</si>
  <si>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</si>
  <si>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</si>
  <si>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</si>
  <si>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</si>
  <si>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給水人口の減少により、当事業の根幹的な財源である給水収益は毎年度減少傾向にあるものの、民間事業者への原水供給による収益が増加していることにより、給水収益の減少分を賄うかたちとなっているため、平成22年度決算から毎年度純利益を計上してる。H29年度の経常収支比率の減少については、配水設備の耐用年数経過前に腐食による大規模な布設替工事を行ったため、それに伴う資産減耗費の増加が主な要因である。
 流動比率の減少については、H29年度に地方公共団体金融機構債の債権（20年債）を購入したためである。
　建設改良事業については、当事業内に留保された資金を財源としており、平成20年度以降新たな企業債は発行していないため、債務残高も順調に減少している。
　給水人口の減少に伴い、有収水量も減少傾向にあるものの、良質かつ豊富な湧水を水源とするため、管理費用が比較的安価であること、また、経営の効率化や経費削減等の経営努力により、給水原価は平均値より低い。しかし、原水供給収益への依存度が高まることにより、料金回収率の低下が顕在化している。
　施設利用率が平均値との比較で上回る理由としては、無効水量（主に漏水）が多いことが原因と考えられる。
　また、近年の有収率の低下の原因とも考えられ、年次的に漏水調査を進めているが、漏水箇所の特定に時間を要していることから、平均値を下回る結果となっている。</t>
    <rPh sb="125" eb="127">
      <t>ネンド</t>
    </rPh>
    <rPh sb="135" eb="137">
      <t>ゲンショウ</t>
    </rPh>
    <rPh sb="143" eb="145">
      <t>ハイスイ</t>
    </rPh>
    <rPh sb="145" eb="147">
      <t>セツビ</t>
    </rPh>
    <rPh sb="148" eb="150">
      <t>タイヨウ</t>
    </rPh>
    <rPh sb="150" eb="152">
      <t>ネンスウ</t>
    </rPh>
    <rPh sb="152" eb="154">
      <t>ケイカ</t>
    </rPh>
    <rPh sb="154" eb="155">
      <t>マエ</t>
    </rPh>
    <rPh sb="156" eb="158">
      <t>フショク</t>
    </rPh>
    <rPh sb="161" eb="164">
      <t>ダイキボ</t>
    </rPh>
    <rPh sb="165" eb="168">
      <t>フセツガ</t>
    </rPh>
    <rPh sb="168" eb="170">
      <t>コウジ</t>
    </rPh>
    <rPh sb="171" eb="172">
      <t>オコナ</t>
    </rPh>
    <rPh sb="180" eb="181">
      <t>トモナ</t>
    </rPh>
    <rPh sb="182" eb="184">
      <t>シサン</t>
    </rPh>
    <rPh sb="184" eb="186">
      <t>ゲンモウ</t>
    </rPh>
    <rPh sb="186" eb="187">
      <t>ヒ</t>
    </rPh>
    <rPh sb="188" eb="190">
      <t>ゾウカ</t>
    </rPh>
    <rPh sb="191" eb="192">
      <t>オモ</t>
    </rPh>
    <rPh sb="193" eb="195">
      <t>ヨウイン</t>
    </rPh>
    <rPh sb="201" eb="203">
      <t>リュウドウ</t>
    </rPh>
    <rPh sb="203" eb="205">
      <t>ヒリツ</t>
    </rPh>
    <rPh sb="206" eb="208">
      <t>ゲンショウ</t>
    </rPh>
    <rPh sb="217" eb="219">
      <t>ネンド</t>
    </rPh>
    <rPh sb="220" eb="222">
      <t>チホウ</t>
    </rPh>
    <rPh sb="222" eb="224">
      <t>コウキョウ</t>
    </rPh>
    <rPh sb="224" eb="226">
      <t>ダンタイ</t>
    </rPh>
    <rPh sb="226" eb="228">
      <t>キンユウ</t>
    </rPh>
    <rPh sb="228" eb="230">
      <t>キコウ</t>
    </rPh>
    <rPh sb="543" eb="545">
      <t>ネンジ</t>
    </rPh>
    <rPh sb="545" eb="546">
      <t>テキ</t>
    </rPh>
    <rPh sb="547" eb="549">
      <t>ロウスイ</t>
    </rPh>
    <rPh sb="559" eb="561">
      <t>ロウスイ</t>
    </rPh>
    <rPh sb="561" eb="563">
      <t>カショ</t>
    </rPh>
    <rPh sb="564" eb="566">
      <t>トクテイ</t>
    </rPh>
    <rPh sb="567" eb="569">
      <t>ジカン</t>
    </rPh>
    <rPh sb="570" eb="571">
      <t>ヨウ</t>
    </rPh>
    <rPh sb="580" eb="583">
      <t>ヘイキンチ</t>
    </rPh>
    <rPh sb="584" eb="586">
      <t>シタマワ</t>
    </rPh>
    <rPh sb="587" eb="589">
      <t>ケッカ</t>
    </rPh>
    <phoneticPr fontId="4"/>
  </si>
  <si>
    <t xml:space="preserve"> 現在、全国の水道事業における課題となっている給水人口の減少と老朽管の増加については、当市も例外ではなく、収益が減少傾向にある一方、管路の更新に係る費用は増加しており、民間手法の導入や広域連携など、より一層の経営の効率化について検討がされており、現在水道ビジョンの策定が進められている。
　当市における老朽管の状況は、率の差はあるもののやはり類似団体と同一の傾向にあり、老朽化は進行している。
　しかしながら、費用の増加は経営の圧迫や新たな企業債の発行、またそれが原因となっての水道料金の値上がりにもつながるため、経営状況を見ながら、まずは重要な基幹管路から優先的かつ計画的に更新を進めている。</t>
    <rPh sb="123" eb="125">
      <t>ゲンザイ</t>
    </rPh>
    <rPh sb="125" eb="127">
      <t>スイドウ</t>
    </rPh>
    <rPh sb="132" eb="134">
      <t>サクテイ</t>
    </rPh>
    <rPh sb="135" eb="136">
      <t>スス</t>
    </rPh>
    <phoneticPr fontId="4"/>
  </si>
  <si>
    <t>　当事業は、近年良好な経営状況が継続しているが、今後更なる人口の減少と老朽管の増加が進行することを念頭に、より一層の経営の効率化を図らなければならない。他方、現在の料金水準は、有収水量1㎥あたりに係る費用が収益を上回る状況であり、類似団体や県内19市における比較からも、当市の料金が低水準であることが見て取れる。安定的な事業運営を継続してゆくために、適正な料金水準と料金体系の検討を進める必要がある。
　しかし、給水収益の大きな増加は見込めない状況であるため、経費面において極力縮減を行い、また、有収率向上に向けては、漏水調査を引き続き実施し改善を図る。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</si>
</sst>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0.64</c:v>
                </c:pt>
                <c:pt idx="1">
                  <c:v>0.13</c:v>
                </c:pt>
                <c:pt idx="2">
                  <c:v>0.33</c:v>
                </c:pt>
                <c:pt idx="3">
                  <c:v>0.45</c:v>
                </c:pt>
                <c:pt idx="4">
                  <c:v>0.75</c:v>
                </c:pt>
              </c:numCache>
            </c:numRef>
          </c:val>
          <c:extLst xmlns:c16r2="http://schemas.microsoft.com/office/drawing/2015/06/chart">
            <c:ext xmlns:c16="http://schemas.microsoft.com/office/drawing/2014/chart" uri="{C3380CC4-5D6E-409C-BE32-E72D297353CC}">
              <c16:uniqueId val="{00000000-CDDE-42B4-B129-13323EF400EC}"/>
            </c:ext>
          </c:extLst>
        </c:ser>
        <c:dLbls>
          <c:showLegendKey val="0"/>
          <c:showVal val="0"/>
          <c:showCatName val="0"/>
          <c:showSerName val="0"/>
          <c:showPercent val="0"/>
          <c:showBubbleSize val="0"/>
        </c:dLbls>
        <c:gapWidth val="150"/>
        <c:axId val="88058112"/>
        <c:axId val="880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CDDE-42B4-B129-13323EF400EC}"/>
            </c:ext>
          </c:extLst>
        </c:ser>
        <c:dLbls>
          <c:showLegendKey val="0"/>
          <c:showVal val="0"/>
          <c:showCatName val="0"/>
          <c:showSerName val="0"/>
          <c:showPercent val="0"/>
          <c:showBubbleSize val="0"/>
        </c:dLbls>
        <c:marker val="1"/>
        <c:smooth val="0"/>
        <c:axId val="88058112"/>
        <c:axId val="88072576"/>
      </c:lineChart>
      <c:dateAx>
        <c:axId val="88058112"/>
        <c:scaling>
          <c:orientation val="minMax"/>
        </c:scaling>
        <c:delete val="1"/>
        <c:axPos val="b"/>
        <c:numFmt formatCode="ge" sourceLinked="1"/>
        <c:majorTickMark val="none"/>
        <c:minorTickMark val="none"/>
        <c:tickLblPos val="none"/>
        <c:crossAx val="88072576"/>
        <c:crosses val="autoZero"/>
        <c:auto val="1"/>
        <c:lblOffset val="100"/>
        <c:baseTimeUnit val="years"/>
      </c:dateAx>
      <c:valAx>
        <c:axId val="880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62.5</c:v>
                </c:pt>
                <c:pt idx="1">
                  <c:v>62.65</c:v>
                </c:pt>
                <c:pt idx="2">
                  <c:v>59.59</c:v>
                </c:pt>
                <c:pt idx="3">
                  <c:v>59.99</c:v>
                </c:pt>
                <c:pt idx="4">
                  <c:v>61.21</c:v>
                </c:pt>
              </c:numCache>
            </c:numRef>
          </c:val>
          <c:extLst xmlns:c16r2="http://schemas.microsoft.com/office/drawing/2015/06/chart">
            <c:ext xmlns:c16="http://schemas.microsoft.com/office/drawing/2014/chart" uri="{C3380CC4-5D6E-409C-BE32-E72D297353CC}">
              <c16:uniqueId val="{00000000-85C1-4324-9B31-9D1C1788ED5F}"/>
            </c:ext>
          </c:extLst>
        </c:ser>
        <c:dLbls>
          <c:showLegendKey val="0"/>
          <c:showVal val="0"/>
          <c:showCatName val="0"/>
          <c:showSerName val="0"/>
          <c:showPercent val="0"/>
          <c:showBubbleSize val="0"/>
        </c:dLbls>
        <c:gapWidth val="150"/>
        <c:axId val="90884352"/>
        <c:axId val="908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85C1-4324-9B31-9D1C1788ED5F}"/>
            </c:ext>
          </c:extLst>
        </c:ser>
        <c:dLbls>
          <c:showLegendKey val="0"/>
          <c:showVal val="0"/>
          <c:showCatName val="0"/>
          <c:showSerName val="0"/>
          <c:showPercent val="0"/>
          <c:showBubbleSize val="0"/>
        </c:dLbls>
        <c:marker val="1"/>
        <c:smooth val="0"/>
        <c:axId val="90884352"/>
        <c:axId val="90894720"/>
      </c:lineChart>
      <c:dateAx>
        <c:axId val="90884352"/>
        <c:scaling>
          <c:orientation val="minMax"/>
        </c:scaling>
        <c:delete val="1"/>
        <c:axPos val="b"/>
        <c:numFmt formatCode="ge" sourceLinked="1"/>
        <c:majorTickMark val="none"/>
        <c:minorTickMark val="none"/>
        <c:tickLblPos val="none"/>
        <c:crossAx val="90894720"/>
        <c:crosses val="autoZero"/>
        <c:auto val="1"/>
        <c:lblOffset val="100"/>
        <c:baseTimeUnit val="years"/>
      </c:dateAx>
      <c:valAx>
        <c:axId val="908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70.98</c:v>
                </c:pt>
                <c:pt idx="1">
                  <c:v>69.13</c:v>
                </c:pt>
                <c:pt idx="2">
                  <c:v>71.89</c:v>
                </c:pt>
                <c:pt idx="3">
                  <c:v>70.88</c:v>
                </c:pt>
                <c:pt idx="4">
                  <c:v>68.56</c:v>
                </c:pt>
              </c:numCache>
            </c:numRef>
          </c:val>
          <c:extLst xmlns:c16r2="http://schemas.microsoft.com/office/drawing/2015/06/chart">
            <c:ext xmlns:c16="http://schemas.microsoft.com/office/drawing/2014/chart" uri="{C3380CC4-5D6E-409C-BE32-E72D297353CC}">
              <c16:uniqueId val="{00000000-85BF-4C82-BDB6-4DF19B8CAC06}"/>
            </c:ext>
          </c:extLst>
        </c:ser>
        <c:dLbls>
          <c:showLegendKey val="0"/>
          <c:showVal val="0"/>
          <c:showCatName val="0"/>
          <c:showSerName val="0"/>
          <c:showPercent val="0"/>
          <c:showBubbleSize val="0"/>
        </c:dLbls>
        <c:gapWidth val="150"/>
        <c:axId val="91003520"/>
        <c:axId val="9100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85BF-4C82-BDB6-4DF19B8CAC06}"/>
            </c:ext>
          </c:extLst>
        </c:ser>
        <c:dLbls>
          <c:showLegendKey val="0"/>
          <c:showVal val="0"/>
          <c:showCatName val="0"/>
          <c:showSerName val="0"/>
          <c:showPercent val="0"/>
          <c:showBubbleSize val="0"/>
        </c:dLbls>
        <c:marker val="1"/>
        <c:smooth val="0"/>
        <c:axId val="91003520"/>
        <c:axId val="91009792"/>
      </c:lineChart>
      <c:dateAx>
        <c:axId val="91003520"/>
        <c:scaling>
          <c:orientation val="minMax"/>
        </c:scaling>
        <c:delete val="1"/>
        <c:axPos val="b"/>
        <c:numFmt formatCode="ge" sourceLinked="1"/>
        <c:majorTickMark val="none"/>
        <c:minorTickMark val="none"/>
        <c:tickLblPos val="none"/>
        <c:crossAx val="91009792"/>
        <c:crosses val="autoZero"/>
        <c:auto val="1"/>
        <c:lblOffset val="100"/>
        <c:baseTimeUnit val="years"/>
      </c:dateAx>
      <c:valAx>
        <c:axId val="910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108.31</c:v>
                </c:pt>
                <c:pt idx="1">
                  <c:v>120.04</c:v>
                </c:pt>
                <c:pt idx="2">
                  <c:v>125.78</c:v>
                </c:pt>
                <c:pt idx="3">
                  <c:v>125.98</c:v>
                </c:pt>
                <c:pt idx="4">
                  <c:v>122.98</c:v>
                </c:pt>
              </c:numCache>
            </c:numRef>
          </c:val>
          <c:extLst xmlns:c16r2="http://schemas.microsoft.com/office/drawing/2015/06/chart">
            <c:ext xmlns:c16="http://schemas.microsoft.com/office/drawing/2014/chart" uri="{C3380CC4-5D6E-409C-BE32-E72D297353CC}">
              <c16:uniqueId val="{00000000-82AD-4C3B-BF95-98C4FD53B3CB}"/>
            </c:ext>
          </c:extLst>
        </c:ser>
        <c:dLbls>
          <c:showLegendKey val="0"/>
          <c:showVal val="0"/>
          <c:showCatName val="0"/>
          <c:showSerName val="0"/>
          <c:showPercent val="0"/>
          <c:showBubbleSize val="0"/>
        </c:dLbls>
        <c:gapWidth val="150"/>
        <c:axId val="120523392"/>
        <c:axId val="1205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82AD-4C3B-BF95-98C4FD53B3CB}"/>
            </c:ext>
          </c:extLst>
        </c:ser>
        <c:dLbls>
          <c:showLegendKey val="0"/>
          <c:showVal val="0"/>
          <c:showCatName val="0"/>
          <c:showSerName val="0"/>
          <c:showPercent val="0"/>
          <c:showBubbleSize val="0"/>
        </c:dLbls>
        <c:marker val="1"/>
        <c:smooth val="0"/>
        <c:axId val="120523392"/>
        <c:axId val="120533760"/>
      </c:lineChart>
      <c:dateAx>
        <c:axId val="120523392"/>
        <c:scaling>
          <c:orientation val="minMax"/>
        </c:scaling>
        <c:delete val="1"/>
        <c:axPos val="b"/>
        <c:numFmt formatCode="ge" sourceLinked="1"/>
        <c:majorTickMark val="none"/>
        <c:minorTickMark val="none"/>
        <c:tickLblPos val="none"/>
        <c:crossAx val="120533760"/>
        <c:crosses val="autoZero"/>
        <c:auto val="1"/>
        <c:lblOffset val="100"/>
        <c:baseTimeUnit val="years"/>
      </c:dateAx>
      <c:valAx>
        <c:axId val="12053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41.37</c:v>
                </c:pt>
                <c:pt idx="1">
                  <c:v>43.26</c:v>
                </c:pt>
                <c:pt idx="2">
                  <c:v>44.87</c:v>
                </c:pt>
                <c:pt idx="3">
                  <c:v>46.37</c:v>
                </c:pt>
                <c:pt idx="4">
                  <c:v>47.5</c:v>
                </c:pt>
              </c:numCache>
            </c:numRef>
          </c:val>
          <c:extLst xmlns:c16r2="http://schemas.microsoft.com/office/drawing/2015/06/chart">
            <c:ext xmlns:c16="http://schemas.microsoft.com/office/drawing/2014/chart" uri="{C3380CC4-5D6E-409C-BE32-E72D297353CC}">
              <c16:uniqueId val="{00000000-832F-4318-8C0A-7A765DF3B2CC}"/>
            </c:ext>
          </c:extLst>
        </c:ser>
        <c:dLbls>
          <c:showLegendKey val="0"/>
          <c:showVal val="0"/>
          <c:showCatName val="0"/>
          <c:showSerName val="0"/>
          <c:showPercent val="0"/>
          <c:showBubbleSize val="0"/>
        </c:dLbls>
        <c:gapWidth val="150"/>
        <c:axId val="88226816"/>
        <c:axId val="882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32F-4318-8C0A-7A765DF3B2CC}"/>
            </c:ext>
          </c:extLst>
        </c:ser>
        <c:dLbls>
          <c:showLegendKey val="0"/>
          <c:showVal val="0"/>
          <c:showCatName val="0"/>
          <c:showSerName val="0"/>
          <c:showPercent val="0"/>
          <c:showBubbleSize val="0"/>
        </c:dLbls>
        <c:marker val="1"/>
        <c:smooth val="0"/>
        <c:axId val="88226816"/>
        <c:axId val="88257664"/>
      </c:lineChart>
      <c:dateAx>
        <c:axId val="88226816"/>
        <c:scaling>
          <c:orientation val="minMax"/>
        </c:scaling>
        <c:delete val="1"/>
        <c:axPos val="b"/>
        <c:numFmt formatCode="ge" sourceLinked="1"/>
        <c:majorTickMark val="none"/>
        <c:minorTickMark val="none"/>
        <c:tickLblPos val="none"/>
        <c:crossAx val="88257664"/>
        <c:crosses val="autoZero"/>
        <c:auto val="1"/>
        <c:lblOffset val="100"/>
        <c:baseTimeUnit val="years"/>
      </c:dateAx>
      <c:valAx>
        <c:axId val="882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3.84</c:v>
                </c:pt>
                <c:pt idx="1">
                  <c:v>7.61</c:v>
                </c:pt>
                <c:pt idx="2">
                  <c:v>8.76</c:v>
                </c:pt>
                <c:pt idx="3">
                  <c:v>9.7200000000000006</c:v>
                </c:pt>
                <c:pt idx="4">
                  <c:v>12.48</c:v>
                </c:pt>
              </c:numCache>
            </c:numRef>
          </c:val>
          <c:extLst xmlns:c16r2="http://schemas.microsoft.com/office/drawing/2015/06/chart">
            <c:ext xmlns:c16="http://schemas.microsoft.com/office/drawing/2014/chart" uri="{C3380CC4-5D6E-409C-BE32-E72D297353CC}">
              <c16:uniqueId val="{00000000-C6EA-4413-A7AF-4F301673F271}"/>
            </c:ext>
          </c:extLst>
        </c:ser>
        <c:dLbls>
          <c:showLegendKey val="0"/>
          <c:showVal val="0"/>
          <c:showCatName val="0"/>
          <c:showSerName val="0"/>
          <c:showPercent val="0"/>
          <c:showBubbleSize val="0"/>
        </c:dLbls>
        <c:gapWidth val="150"/>
        <c:axId val="90910080"/>
        <c:axId val="909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C6EA-4413-A7AF-4F301673F271}"/>
            </c:ext>
          </c:extLst>
        </c:ser>
        <c:dLbls>
          <c:showLegendKey val="0"/>
          <c:showVal val="0"/>
          <c:showCatName val="0"/>
          <c:showSerName val="0"/>
          <c:showPercent val="0"/>
          <c:showBubbleSize val="0"/>
        </c:dLbls>
        <c:marker val="1"/>
        <c:smooth val="0"/>
        <c:axId val="90910080"/>
        <c:axId val="90916352"/>
      </c:lineChart>
      <c:dateAx>
        <c:axId val="90910080"/>
        <c:scaling>
          <c:orientation val="minMax"/>
        </c:scaling>
        <c:delete val="1"/>
        <c:axPos val="b"/>
        <c:numFmt formatCode="ge" sourceLinked="1"/>
        <c:majorTickMark val="none"/>
        <c:minorTickMark val="none"/>
        <c:tickLblPos val="none"/>
        <c:crossAx val="90916352"/>
        <c:crosses val="autoZero"/>
        <c:auto val="1"/>
        <c:lblOffset val="100"/>
        <c:baseTimeUnit val="years"/>
      </c:dateAx>
      <c:valAx>
        <c:axId val="909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0A-4D9E-9612-EC2CEB30FFB0}"/>
            </c:ext>
          </c:extLst>
        </c:ser>
        <c:dLbls>
          <c:showLegendKey val="0"/>
          <c:showVal val="0"/>
          <c:showCatName val="0"/>
          <c:showSerName val="0"/>
          <c:showPercent val="0"/>
          <c:showBubbleSize val="0"/>
        </c:dLbls>
        <c:gapWidth val="150"/>
        <c:axId val="90636672"/>
        <c:axId val="906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580A-4D9E-9612-EC2CEB30FFB0}"/>
            </c:ext>
          </c:extLst>
        </c:ser>
        <c:dLbls>
          <c:showLegendKey val="0"/>
          <c:showVal val="0"/>
          <c:showCatName val="0"/>
          <c:showSerName val="0"/>
          <c:showPercent val="0"/>
          <c:showBubbleSize val="0"/>
        </c:dLbls>
        <c:marker val="1"/>
        <c:smooth val="0"/>
        <c:axId val="90636672"/>
        <c:axId val="90638592"/>
      </c:lineChart>
      <c:dateAx>
        <c:axId val="90636672"/>
        <c:scaling>
          <c:orientation val="minMax"/>
        </c:scaling>
        <c:delete val="1"/>
        <c:axPos val="b"/>
        <c:numFmt formatCode="ge" sourceLinked="1"/>
        <c:majorTickMark val="none"/>
        <c:minorTickMark val="none"/>
        <c:tickLblPos val="none"/>
        <c:crossAx val="90638592"/>
        <c:crosses val="autoZero"/>
        <c:auto val="1"/>
        <c:lblOffset val="100"/>
        <c:baseTimeUnit val="years"/>
      </c:dateAx>
      <c:valAx>
        <c:axId val="9063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695.23</c:v>
                </c:pt>
                <c:pt idx="1">
                  <c:v>420.49</c:v>
                </c:pt>
                <c:pt idx="2">
                  <c:v>454.08</c:v>
                </c:pt>
                <c:pt idx="3">
                  <c:v>444.24</c:v>
                </c:pt>
                <c:pt idx="4">
                  <c:v>291.12</c:v>
                </c:pt>
              </c:numCache>
            </c:numRef>
          </c:val>
          <c:extLst xmlns:c16r2="http://schemas.microsoft.com/office/drawing/2015/06/chart">
            <c:ext xmlns:c16="http://schemas.microsoft.com/office/drawing/2014/chart" uri="{C3380CC4-5D6E-409C-BE32-E72D297353CC}">
              <c16:uniqueId val="{00000000-76B9-4BE4-97B4-464E5DE365C2}"/>
            </c:ext>
          </c:extLst>
        </c:ser>
        <c:dLbls>
          <c:showLegendKey val="0"/>
          <c:showVal val="0"/>
          <c:showCatName val="0"/>
          <c:showSerName val="0"/>
          <c:showPercent val="0"/>
          <c:showBubbleSize val="0"/>
        </c:dLbls>
        <c:gapWidth val="150"/>
        <c:axId val="90661632"/>
        <c:axId val="906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76B9-4BE4-97B4-464E5DE365C2}"/>
            </c:ext>
          </c:extLst>
        </c:ser>
        <c:dLbls>
          <c:showLegendKey val="0"/>
          <c:showVal val="0"/>
          <c:showCatName val="0"/>
          <c:showSerName val="0"/>
          <c:showPercent val="0"/>
          <c:showBubbleSize val="0"/>
        </c:dLbls>
        <c:marker val="1"/>
        <c:smooth val="0"/>
        <c:axId val="90661632"/>
        <c:axId val="90663552"/>
      </c:lineChart>
      <c:dateAx>
        <c:axId val="90661632"/>
        <c:scaling>
          <c:orientation val="minMax"/>
        </c:scaling>
        <c:delete val="1"/>
        <c:axPos val="b"/>
        <c:numFmt formatCode="ge" sourceLinked="1"/>
        <c:majorTickMark val="none"/>
        <c:minorTickMark val="none"/>
        <c:tickLblPos val="none"/>
        <c:crossAx val="90663552"/>
        <c:crosses val="autoZero"/>
        <c:auto val="1"/>
        <c:lblOffset val="100"/>
        <c:baseTimeUnit val="years"/>
      </c:dateAx>
      <c:valAx>
        <c:axId val="9066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470.31</c:v>
                </c:pt>
                <c:pt idx="1">
                  <c:v>449.56</c:v>
                </c:pt>
                <c:pt idx="2">
                  <c:v>423.5</c:v>
                </c:pt>
                <c:pt idx="3">
                  <c:v>395.23</c:v>
                </c:pt>
                <c:pt idx="4">
                  <c:v>366.14</c:v>
                </c:pt>
              </c:numCache>
            </c:numRef>
          </c:val>
          <c:extLst xmlns:c16r2="http://schemas.microsoft.com/office/drawing/2015/06/chart">
            <c:ext xmlns:c16="http://schemas.microsoft.com/office/drawing/2014/chart" uri="{C3380CC4-5D6E-409C-BE32-E72D297353CC}">
              <c16:uniqueId val="{00000000-FBC0-40A4-A91A-954F239D3E69}"/>
            </c:ext>
          </c:extLst>
        </c:ser>
        <c:dLbls>
          <c:showLegendKey val="0"/>
          <c:showVal val="0"/>
          <c:showCatName val="0"/>
          <c:showSerName val="0"/>
          <c:showPercent val="0"/>
          <c:showBubbleSize val="0"/>
        </c:dLbls>
        <c:gapWidth val="150"/>
        <c:axId val="90723456"/>
        <c:axId val="9072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FBC0-40A4-A91A-954F239D3E69}"/>
            </c:ext>
          </c:extLst>
        </c:ser>
        <c:dLbls>
          <c:showLegendKey val="0"/>
          <c:showVal val="0"/>
          <c:showCatName val="0"/>
          <c:showSerName val="0"/>
          <c:showPercent val="0"/>
          <c:showBubbleSize val="0"/>
        </c:dLbls>
        <c:marker val="1"/>
        <c:smooth val="0"/>
        <c:axId val="90723456"/>
        <c:axId val="90725376"/>
      </c:lineChart>
      <c:dateAx>
        <c:axId val="90723456"/>
        <c:scaling>
          <c:orientation val="minMax"/>
        </c:scaling>
        <c:delete val="1"/>
        <c:axPos val="b"/>
        <c:numFmt formatCode="ge" sourceLinked="1"/>
        <c:majorTickMark val="none"/>
        <c:minorTickMark val="none"/>
        <c:tickLblPos val="none"/>
        <c:crossAx val="90725376"/>
        <c:crosses val="autoZero"/>
        <c:auto val="1"/>
        <c:lblOffset val="100"/>
        <c:baseTimeUnit val="years"/>
      </c:dateAx>
      <c:valAx>
        <c:axId val="9072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93.42</c:v>
                </c:pt>
                <c:pt idx="1">
                  <c:v>108.19</c:v>
                </c:pt>
                <c:pt idx="2">
                  <c:v>114.86</c:v>
                </c:pt>
                <c:pt idx="3">
                  <c:v>115.14</c:v>
                </c:pt>
                <c:pt idx="4">
                  <c:v>111.47</c:v>
                </c:pt>
              </c:numCache>
            </c:numRef>
          </c:val>
          <c:extLst xmlns:c16r2="http://schemas.microsoft.com/office/drawing/2015/06/chart">
            <c:ext xmlns:c16="http://schemas.microsoft.com/office/drawing/2014/chart" uri="{C3380CC4-5D6E-409C-BE32-E72D297353CC}">
              <c16:uniqueId val="{00000000-C179-4F9F-969A-AC0E3510D35D}"/>
            </c:ext>
          </c:extLst>
        </c:ser>
        <c:dLbls>
          <c:showLegendKey val="0"/>
          <c:showVal val="0"/>
          <c:showCatName val="0"/>
          <c:showSerName val="0"/>
          <c:showPercent val="0"/>
          <c:showBubbleSize val="0"/>
        </c:dLbls>
        <c:gapWidth val="150"/>
        <c:axId val="90756608"/>
        <c:axId val="9075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C179-4F9F-969A-AC0E3510D35D}"/>
            </c:ext>
          </c:extLst>
        </c:ser>
        <c:dLbls>
          <c:showLegendKey val="0"/>
          <c:showVal val="0"/>
          <c:showCatName val="0"/>
          <c:showSerName val="0"/>
          <c:showPercent val="0"/>
          <c:showBubbleSize val="0"/>
        </c:dLbls>
        <c:marker val="1"/>
        <c:smooth val="0"/>
        <c:axId val="90756608"/>
        <c:axId val="90758528"/>
      </c:lineChart>
      <c:dateAx>
        <c:axId val="90756608"/>
        <c:scaling>
          <c:orientation val="minMax"/>
        </c:scaling>
        <c:delete val="1"/>
        <c:axPos val="b"/>
        <c:numFmt formatCode="ge" sourceLinked="1"/>
        <c:majorTickMark val="none"/>
        <c:minorTickMark val="none"/>
        <c:tickLblPos val="none"/>
        <c:crossAx val="90758528"/>
        <c:crosses val="autoZero"/>
        <c:auto val="1"/>
        <c:lblOffset val="100"/>
        <c:baseTimeUnit val="years"/>
      </c:dateAx>
      <c:valAx>
        <c:axId val="907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159.6</c:v>
                </c:pt>
                <c:pt idx="1">
                  <c:v>138.46</c:v>
                </c:pt>
                <c:pt idx="2">
                  <c:v>130.03</c:v>
                </c:pt>
                <c:pt idx="3">
                  <c:v>129.81</c:v>
                </c:pt>
                <c:pt idx="4">
                  <c:v>134.41</c:v>
                </c:pt>
              </c:numCache>
            </c:numRef>
          </c:val>
          <c:extLst xmlns:c16r2="http://schemas.microsoft.com/office/drawing/2015/06/chart">
            <c:ext xmlns:c16="http://schemas.microsoft.com/office/drawing/2014/chart" uri="{C3380CC4-5D6E-409C-BE32-E72D297353CC}">
              <c16:uniqueId val="{00000000-3B02-418B-BC39-A56EA9256E5C}"/>
            </c:ext>
          </c:extLst>
        </c:ser>
        <c:dLbls>
          <c:showLegendKey val="0"/>
          <c:showVal val="0"/>
          <c:showCatName val="0"/>
          <c:showSerName val="0"/>
          <c:showPercent val="0"/>
          <c:showBubbleSize val="0"/>
        </c:dLbls>
        <c:gapWidth val="150"/>
        <c:axId val="90847104"/>
        <c:axId val="908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3B02-418B-BC39-A56EA9256E5C}"/>
            </c:ext>
          </c:extLst>
        </c:ser>
        <c:dLbls>
          <c:showLegendKey val="0"/>
          <c:showVal val="0"/>
          <c:showCatName val="0"/>
          <c:showSerName val="0"/>
          <c:showPercent val="0"/>
          <c:showBubbleSize val="0"/>
        </c:dLbls>
        <c:marker val="1"/>
        <c:smooth val="0"/>
        <c:axId val="90847104"/>
        <c:axId val="90857472"/>
      </c:lineChart>
      <c:dateAx>
        <c:axId val="90847104"/>
        <c:scaling>
          <c:orientation val="minMax"/>
        </c:scaling>
        <c:delete val="1"/>
        <c:axPos val="b"/>
        <c:numFmt formatCode="ge" sourceLinked="1"/>
        <c:majorTickMark val="none"/>
        <c:minorTickMark val="none"/>
        <c:tickLblPos val="none"/>
        <c:crossAx val="90857472"/>
        <c:crosses val="autoZero"/>
        <c:auto val="1"/>
        <c:lblOffset val="100"/>
        <c:baseTimeUnit val="years"/>
      </c:dateAx>
      <c:valAx>
        <c:axId val="908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長野県　大町市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28047</v>
      </c>
      <c r="AM8" s="73"/>
      <c r="AN8" s="73"/>
      <c r="AO8" s="73"/>
      <c r="AP8" s="73"/>
      <c r="AQ8" s="73"/>
      <c r="AR8" s="73"/>
      <c r="AS8" s="73"/>
      <c r="AT8" s="69">
        <f>データ!$S$6</f>
        <v>565.15</v>
      </c>
      <c r="AU8" s="70"/>
      <c r="AV8" s="70"/>
      <c r="AW8" s="70"/>
      <c r="AX8" s="70"/>
      <c r="AY8" s="70"/>
      <c r="AZ8" s="70"/>
      <c r="BA8" s="70"/>
      <c r="BB8" s="72">
        <f>データ!$T$6</f>
        <v>49.63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76.540000000000006</v>
      </c>
      <c r="J10" s="70"/>
      <c r="K10" s="70"/>
      <c r="L10" s="70"/>
      <c r="M10" s="70"/>
      <c r="N10" s="70"/>
      <c r="O10" s="71"/>
      <c r="P10" s="72">
        <f>データ!$P$6</f>
        <v>91.78</v>
      </c>
      <c r="Q10" s="72"/>
      <c r="R10" s="72"/>
      <c r="S10" s="72"/>
      <c r="T10" s="72"/>
      <c r="U10" s="72"/>
      <c r="V10" s="72"/>
      <c r="W10" s="73">
        <f>データ!$Q$6</f>
        <v>2800</v>
      </c>
      <c r="X10" s="73"/>
      <c r="Y10" s="73"/>
      <c r="Z10" s="73"/>
      <c r="AA10" s="73"/>
      <c r="AB10" s="73"/>
      <c r="AC10" s="73"/>
      <c r="AD10" s="2"/>
      <c r="AE10" s="2"/>
      <c r="AF10" s="2"/>
      <c r="AG10" s="2"/>
      <c r="AH10" s="4"/>
      <c r="AI10" s="4"/>
      <c r="AJ10" s="4"/>
      <c r="AK10" s="4"/>
      <c r="AL10" s="73">
        <f>データ!$U$6</f>
        <v>25518</v>
      </c>
      <c r="AM10" s="73"/>
      <c r="AN10" s="73"/>
      <c r="AO10" s="73"/>
      <c r="AP10" s="73"/>
      <c r="AQ10" s="73"/>
      <c r="AR10" s="73"/>
      <c r="AS10" s="73"/>
      <c r="AT10" s="69">
        <f>データ!$V$6</f>
        <v>44.15</v>
      </c>
      <c r="AU10" s="70"/>
      <c r="AV10" s="70"/>
      <c r="AW10" s="70"/>
      <c r="AX10" s="70"/>
      <c r="AY10" s="70"/>
      <c r="AZ10" s="70"/>
      <c r="BA10" s="70"/>
      <c r="BB10" s="72">
        <f>データ!$W$6</f>
        <v>577.98</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wHqbQiG3d//GWxpvXJIcc6oUSzSNdXYqXl9URaLSpoTScJ0+zJS1vG449bWnBNLA+YKT73mXFvgWuh5iCC/uQ==" saltValue="+ju1Uw0JuA0RvgMvWDugJ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202126</v>
      </c>
      <c r="D6" s="33">
        <f t="shared" si="3"/>
        <v>46</v>
      </c>
      <c r="E6" s="33">
        <f t="shared" si="3"/>
        <v>1</v>
      </c>
      <c r="F6" s="33">
        <f t="shared" si="3"/>
        <v>0</v>
      </c>
      <c r="G6" s="33">
        <f t="shared" si="3"/>
        <v>1</v>
      </c>
      <c r="H6" s="33" t="str">
        <f t="shared" si="3"/>
        <v>長野県　大町市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76.540000000000006</v>
      </c>
      <c r="P6" s="34">
        <f t="shared" si="3"/>
        <v>91.78</v>
      </c>
      <c r="Q6" s="34">
        <f t="shared" si="3"/>
        <v>2800</v>
      </c>
      <c r="R6" s="34">
        <f t="shared" si="3"/>
        <v>28047</v>
      </c>
      <c r="S6" s="34">
        <f t="shared" si="3"/>
        <v>565.15</v>
      </c>
      <c r="T6" s="34">
        <f t="shared" si="3"/>
        <v>49.63</v>
      </c>
      <c r="U6" s="34">
        <f t="shared" si="3"/>
        <v>25518</v>
      </c>
      <c r="V6" s="34">
        <f t="shared" si="3"/>
        <v>44.15</v>
      </c>
      <c r="W6" s="34">
        <f t="shared" si="3"/>
        <v>577.98</v>
      </c>
      <c r="X6" s="35">
        <f>IF(X7="",NA(),X7)</f>
        <v>108.31</v>
      </c>
      <c r="Y6" s="35">
        <f t="shared" ref="Y6:AG6" si="4">IF(Y7="",NA(),Y7)</f>
        <v>120.04</v>
      </c>
      <c r="Z6" s="35">
        <f t="shared" si="4"/>
        <v>125.78</v>
      </c>
      <c r="AA6" s="35">
        <f t="shared" si="4"/>
        <v>125.98</v>
      </c>
      <c r="AB6" s="35">
        <f t="shared" si="4"/>
        <v>122.98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695.23</v>
      </c>
      <c r="AU6" s="35">
        <f t="shared" ref="AU6:BC6" si="6">IF(AU7="",NA(),AU7)</f>
        <v>420.49</v>
      </c>
      <c r="AV6" s="35">
        <f t="shared" si="6"/>
        <v>454.08</v>
      </c>
      <c r="AW6" s="35">
        <f t="shared" si="6"/>
        <v>444.24</v>
      </c>
      <c r="AX6" s="35">
        <f t="shared" si="6"/>
        <v>291.12</v>
      </c>
      <c r="AY6" s="35">
        <f t="shared" si="6"/>
        <v>963.24</v>
      </c>
      <c r="AZ6" s="35">
        <f t="shared" si="6"/>
        <v>381.53</v>
      </c>
      <c r="BA6" s="35">
        <f t="shared" si="6"/>
        <v>391.54</v>
      </c>
      <c r="BB6" s="35">
        <f t="shared" si="6"/>
        <v>384.34</v>
      </c>
      <c r="BC6" s="35">
        <f t="shared" si="6"/>
        <v>359.47</v>
      </c>
      <c r="BD6" s="34" t="str">
        <f>IF(BD7="","",IF(BD7="-","【-】","【"&amp;SUBSTITUTE(TEXT(BD7,"#,##0.00"),"-","△")&amp;"】"))</f>
        <v>【264.34】</v>
      </c>
      <c r="BE6" s="35">
        <f>IF(BE7="",NA(),BE7)</f>
        <v>470.31</v>
      </c>
      <c r="BF6" s="35">
        <f t="shared" ref="BF6:BN6" si="7">IF(BF7="",NA(),BF7)</f>
        <v>449.56</v>
      </c>
      <c r="BG6" s="35">
        <f t="shared" si="7"/>
        <v>423.5</v>
      </c>
      <c r="BH6" s="35">
        <f t="shared" si="7"/>
        <v>395.23</v>
      </c>
      <c r="BI6" s="35">
        <f t="shared" si="7"/>
        <v>366.14</v>
      </c>
      <c r="BJ6" s="35">
        <f t="shared" si="7"/>
        <v>400.38</v>
      </c>
      <c r="BK6" s="35">
        <f t="shared" si="7"/>
        <v>393.27</v>
      </c>
      <c r="BL6" s="35">
        <f t="shared" si="7"/>
        <v>386.97</v>
      </c>
      <c r="BM6" s="35">
        <f t="shared" si="7"/>
        <v>380.58</v>
      </c>
      <c r="BN6" s="35">
        <f t="shared" si="7"/>
        <v>401.79</v>
      </c>
      <c r="BO6" s="34" t="str">
        <f>IF(BO7="","",IF(BO7="-","【-】","【"&amp;SUBSTITUTE(TEXT(BO7,"#,##0.00"),"-","△")&amp;"】"))</f>
        <v>【274.27】</v>
      </c>
      <c r="BP6" s="35">
        <f>IF(BP7="",NA(),BP7)</f>
        <v>93.42</v>
      </c>
      <c r="BQ6" s="35">
        <f t="shared" ref="BQ6:BY6" si="8">IF(BQ7="",NA(),BQ7)</f>
        <v>108.19</v>
      </c>
      <c r="BR6" s="35">
        <f t="shared" si="8"/>
        <v>114.86</v>
      </c>
      <c r="BS6" s="35">
        <f t="shared" si="8"/>
        <v>115.14</v>
      </c>
      <c r="BT6" s="35">
        <f t="shared" si="8"/>
        <v>111.47</v>
      </c>
      <c r="BU6" s="35">
        <f t="shared" si="8"/>
        <v>96.56</v>
      </c>
      <c r="BV6" s="35">
        <f t="shared" si="8"/>
        <v>100.47</v>
      </c>
      <c r="BW6" s="35">
        <f t="shared" si="8"/>
        <v>101.72</v>
      </c>
      <c r="BX6" s="35">
        <f t="shared" si="8"/>
        <v>102.38</v>
      </c>
      <c r="BY6" s="35">
        <f t="shared" si="8"/>
        <v>100.12</v>
      </c>
      <c r="BZ6" s="34" t="str">
        <f>IF(BZ7="","",IF(BZ7="-","【-】","【"&amp;SUBSTITUTE(TEXT(BZ7,"#,##0.00"),"-","△")&amp;"】"))</f>
        <v>【104.36】</v>
      </c>
      <c r="CA6" s="35">
        <f>IF(CA7="",NA(),CA7)</f>
        <v>159.6</v>
      </c>
      <c r="CB6" s="35">
        <f t="shared" ref="CB6:CJ6" si="9">IF(CB7="",NA(),CB7)</f>
        <v>138.46</v>
      </c>
      <c r="CC6" s="35">
        <f t="shared" si="9"/>
        <v>130.03</v>
      </c>
      <c r="CD6" s="35">
        <f t="shared" si="9"/>
        <v>129.81</v>
      </c>
      <c r="CE6" s="35">
        <f t="shared" si="9"/>
        <v>134.41</v>
      </c>
      <c r="CF6" s="35">
        <f t="shared" si="9"/>
        <v>177.14</v>
      </c>
      <c r="CG6" s="35">
        <f t="shared" si="9"/>
        <v>169.82</v>
      </c>
      <c r="CH6" s="35">
        <f t="shared" si="9"/>
        <v>168.2</v>
      </c>
      <c r="CI6" s="35">
        <f t="shared" si="9"/>
        <v>168.67</v>
      </c>
      <c r="CJ6" s="35">
        <f t="shared" si="9"/>
        <v>174.97</v>
      </c>
      <c r="CK6" s="34" t="str">
        <f>IF(CK7="","",IF(CK7="-","【-】","【"&amp;SUBSTITUTE(TEXT(CK7,"#,##0.00"),"-","△")&amp;"】"))</f>
        <v>【165.71】</v>
      </c>
      <c r="CL6" s="35">
        <f>IF(CL7="",NA(),CL7)</f>
        <v>62.5</v>
      </c>
      <c r="CM6" s="35">
        <f t="shared" ref="CM6:CU6" si="10">IF(CM7="",NA(),CM7)</f>
        <v>62.65</v>
      </c>
      <c r="CN6" s="35">
        <f t="shared" si="10"/>
        <v>59.59</v>
      </c>
      <c r="CO6" s="35">
        <f t="shared" si="10"/>
        <v>59.99</v>
      </c>
      <c r="CP6" s="35">
        <f t="shared" si="10"/>
        <v>61.21</v>
      </c>
      <c r="CQ6" s="35">
        <f t="shared" si="10"/>
        <v>55.64</v>
      </c>
      <c r="CR6" s="35">
        <f t="shared" si="10"/>
        <v>55.13</v>
      </c>
      <c r="CS6" s="35">
        <f t="shared" si="10"/>
        <v>54.77</v>
      </c>
      <c r="CT6" s="35">
        <f t="shared" si="10"/>
        <v>54.92</v>
      </c>
      <c r="CU6" s="35">
        <f t="shared" si="10"/>
        <v>55.63</v>
      </c>
      <c r="CV6" s="34" t="str">
        <f>IF(CV7="","",IF(CV7="-","【-】","【"&amp;SUBSTITUTE(TEXT(CV7,"#,##0.00"),"-","△")&amp;"】"))</f>
        <v>【60.41】</v>
      </c>
      <c r="CW6" s="35">
        <f>IF(CW7="",NA(),CW7)</f>
        <v>70.98</v>
      </c>
      <c r="CX6" s="35">
        <f t="shared" ref="CX6:DF6" si="11">IF(CX7="",NA(),CX7)</f>
        <v>69.13</v>
      </c>
      <c r="CY6" s="35">
        <f t="shared" si="11"/>
        <v>71.89</v>
      </c>
      <c r="CZ6" s="35">
        <f t="shared" si="11"/>
        <v>70.88</v>
      </c>
      <c r="DA6" s="35">
        <f t="shared" si="11"/>
        <v>68.56</v>
      </c>
      <c r="DB6" s="35">
        <f t="shared" si="11"/>
        <v>83.09</v>
      </c>
      <c r="DC6" s="35">
        <f t="shared" si="11"/>
        <v>83</v>
      </c>
      <c r="DD6" s="35">
        <f t="shared" si="11"/>
        <v>82.89</v>
      </c>
      <c r="DE6" s="35">
        <f t="shared" si="11"/>
        <v>82.66</v>
      </c>
      <c r="DF6" s="35">
        <f t="shared" si="11"/>
        <v>82.04</v>
      </c>
      <c r="DG6" s="34" t="str">
        <f>IF(DG7="","",IF(DG7="-","【-】","【"&amp;SUBSTITUTE(TEXT(DG7,"#,##0.00"),"-","△")&amp;"】"))</f>
        <v>【89.93】</v>
      </c>
      <c r="DH6" s="35">
        <f>IF(DH7="",NA(),DH7)</f>
        <v>41.37</v>
      </c>
      <c r="DI6" s="35">
        <f t="shared" ref="DI6:DQ6" si="12">IF(DI7="",NA(),DI7)</f>
        <v>43.26</v>
      </c>
      <c r="DJ6" s="35">
        <f t="shared" si="12"/>
        <v>44.87</v>
      </c>
      <c r="DK6" s="35">
        <f t="shared" si="12"/>
        <v>46.37</v>
      </c>
      <c r="DL6" s="35">
        <f t="shared" si="12"/>
        <v>47.5</v>
      </c>
      <c r="DM6" s="35">
        <f t="shared" si="12"/>
        <v>39.06</v>
      </c>
      <c r="DN6" s="35">
        <f t="shared" si="12"/>
        <v>46.66</v>
      </c>
      <c r="DO6" s="35">
        <f t="shared" si="12"/>
        <v>47.46</v>
      </c>
      <c r="DP6" s="35">
        <f t="shared" si="12"/>
        <v>48.49</v>
      </c>
      <c r="DQ6" s="35">
        <f t="shared" si="12"/>
        <v>48.05</v>
      </c>
      <c r="DR6" s="34" t="str">
        <f>IF(DR7="","",IF(DR7="-","【-】","【"&amp;SUBSTITUTE(TEXT(DR7,"#,##0.00"),"-","△")&amp;"】"))</f>
        <v>【48.12】</v>
      </c>
      <c r="DS6" s="35">
        <f>IF(DS7="",NA(),DS7)</f>
        <v>3.84</v>
      </c>
      <c r="DT6" s="35">
        <f t="shared" ref="DT6:EB6" si="13">IF(DT7="",NA(),DT7)</f>
        <v>7.61</v>
      </c>
      <c r="DU6" s="35">
        <f t="shared" si="13"/>
        <v>8.76</v>
      </c>
      <c r="DV6" s="35">
        <f t="shared" si="13"/>
        <v>9.7200000000000006</v>
      </c>
      <c r="DW6" s="35">
        <f t="shared" si="13"/>
        <v>12.48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0.64</v>
      </c>
      <c r="EE6" s="35">
        <f t="shared" ref="EE6:EM6" si="14">IF(EE7="",NA(),EE7)</f>
        <v>0.13</v>
      </c>
      <c r="EF6" s="35">
        <f t="shared" si="14"/>
        <v>0.33</v>
      </c>
      <c r="EG6" s="35">
        <f t="shared" si="14"/>
        <v>0.45</v>
      </c>
      <c r="EH6" s="35">
        <f t="shared" si="14"/>
        <v>0.75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202126</v>
      </c>
      <c r="D7" s="37">
        <v>46</v>
      </c>
      <c r="E7" s="37">
        <v>1</v>
      </c>
      <c r="F7" s="37">
        <v>0</v>
      </c>
      <c r="G7" s="37">
        <v>1</v>
      </c>
      <c r="H7" s="37" t="s">
        <v>105</v>
      </c>
      <c r="I7" s="37" t="s">
        <v>106</v>
      </c>
      <c r="J7" s="37" t="s">
        <v>107</v>
      </c>
      <c r="K7" s="37" t="s">
        <v>108</v>
      </c>
      <c r="L7" s="37" t="s">
        <v>109</v>
      </c>
      <c r="M7" s="37" t="s">
        <v>110</v>
      </c>
      <c r="N7" s="38" t="s">
        <v>111</v>
      </c>
      <c r="O7" s="38">
        <v>76.540000000000006</v>
      </c>
      <c r="P7" s="38">
        <v>91.78</v>
      </c>
      <c r="Q7" s="38">
        <v>2800</v>
      </c>
      <c r="R7" s="38">
        <v>28047</v>
      </c>
      <c r="S7" s="38">
        <v>565.15</v>
      </c>
      <c r="T7" s="38">
        <v>49.63</v>
      </c>
      <c r="U7" s="38">
        <v>25518</v>
      </c>
      <c r="V7" s="38">
        <v>44.15</v>
      </c>
      <c r="W7" s="38">
        <v>577.98</v>
      </c>
      <c r="X7" s="38">
        <v>108.31</v>
      </c>
      <c r="Y7" s="38">
        <v>120.04</v>
      </c>
      <c r="Z7" s="38">
        <v>125.78</v>
      </c>
      <c r="AA7" s="38">
        <v>125.98</v>
      </c>
      <c r="AB7" s="38">
        <v>122.98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695.23</v>
      </c>
      <c r="AU7" s="38">
        <v>420.49</v>
      </c>
      <c r="AV7" s="38">
        <v>454.08</v>
      </c>
      <c r="AW7" s="38">
        <v>444.24</v>
      </c>
      <c r="AX7" s="38">
        <v>291.12</v>
      </c>
      <c r="AY7" s="38">
        <v>963.24</v>
      </c>
      <c r="AZ7" s="38">
        <v>381.53</v>
      </c>
      <c r="BA7" s="38">
        <v>391.54</v>
      </c>
      <c r="BB7" s="38">
        <v>384.34</v>
      </c>
      <c r="BC7" s="38">
        <v>359.47</v>
      </c>
      <c r="BD7" s="38">
        <v>264.33999999999997</v>
      </c>
      <c r="BE7" s="38">
        <v>470.31</v>
      </c>
      <c r="BF7" s="38">
        <v>449.56</v>
      </c>
      <c r="BG7" s="38">
        <v>423.5</v>
      </c>
      <c r="BH7" s="38">
        <v>395.23</v>
      </c>
      <c r="BI7" s="38">
        <v>366.14</v>
      </c>
      <c r="BJ7" s="38">
        <v>400.38</v>
      </c>
      <c r="BK7" s="38">
        <v>393.27</v>
      </c>
      <c r="BL7" s="38">
        <v>386.97</v>
      </c>
      <c r="BM7" s="38">
        <v>380.58</v>
      </c>
      <c r="BN7" s="38">
        <v>401.79</v>
      </c>
      <c r="BO7" s="38">
        <v>274.27</v>
      </c>
      <c r="BP7" s="38">
        <v>93.42</v>
      </c>
      <c r="BQ7" s="38">
        <v>108.19</v>
      </c>
      <c r="BR7" s="38">
        <v>114.86</v>
      </c>
      <c r="BS7" s="38">
        <v>115.14</v>
      </c>
      <c r="BT7" s="38">
        <v>111.47</v>
      </c>
      <c r="BU7" s="38">
        <v>96.56</v>
      </c>
      <c r="BV7" s="38">
        <v>100.47</v>
      </c>
      <c r="BW7" s="38">
        <v>101.72</v>
      </c>
      <c r="BX7" s="38">
        <v>102.38</v>
      </c>
      <c r="BY7" s="38">
        <v>100.12</v>
      </c>
      <c r="BZ7" s="38">
        <v>104.36</v>
      </c>
      <c r="CA7" s="38">
        <v>159.6</v>
      </c>
      <c r="CB7" s="38">
        <v>138.46</v>
      </c>
      <c r="CC7" s="38">
        <v>130.03</v>
      </c>
      <c r="CD7" s="38">
        <v>129.81</v>
      </c>
      <c r="CE7" s="38">
        <v>134.41</v>
      </c>
      <c r="CF7" s="38">
        <v>177.14</v>
      </c>
      <c r="CG7" s="38">
        <v>169.82</v>
      </c>
      <c r="CH7" s="38">
        <v>168.2</v>
      </c>
      <c r="CI7" s="38">
        <v>168.67</v>
      </c>
      <c r="CJ7" s="38">
        <v>174.97</v>
      </c>
      <c r="CK7" s="38">
        <v>165.71</v>
      </c>
      <c r="CL7" s="38">
        <v>62.5</v>
      </c>
      <c r="CM7" s="38">
        <v>62.65</v>
      </c>
      <c r="CN7" s="38">
        <v>59.59</v>
      </c>
      <c r="CO7" s="38">
        <v>59.99</v>
      </c>
      <c r="CP7" s="38">
        <v>61.21</v>
      </c>
      <c r="CQ7" s="38">
        <v>55.64</v>
      </c>
      <c r="CR7" s="38">
        <v>55.13</v>
      </c>
      <c r="CS7" s="38">
        <v>54.77</v>
      </c>
      <c r="CT7" s="38">
        <v>54.92</v>
      </c>
      <c r="CU7" s="38">
        <v>55.63</v>
      </c>
      <c r="CV7" s="38">
        <v>60.41</v>
      </c>
      <c r="CW7" s="38">
        <v>70.98</v>
      </c>
      <c r="CX7" s="38">
        <v>69.13</v>
      </c>
      <c r="CY7" s="38">
        <v>71.89</v>
      </c>
      <c r="CZ7" s="38">
        <v>70.88</v>
      </c>
      <c r="DA7" s="38">
        <v>68.56</v>
      </c>
      <c r="DB7" s="38">
        <v>83.09</v>
      </c>
      <c r="DC7" s="38">
        <v>83</v>
      </c>
      <c r="DD7" s="38">
        <v>82.89</v>
      </c>
      <c r="DE7" s="38">
        <v>82.66</v>
      </c>
      <c r="DF7" s="38">
        <v>82.04</v>
      </c>
      <c r="DG7" s="38">
        <v>89.93</v>
      </c>
      <c r="DH7" s="38">
        <v>41.37</v>
      </c>
      <c r="DI7" s="38">
        <v>43.26</v>
      </c>
      <c r="DJ7" s="38">
        <v>44.87</v>
      </c>
      <c r="DK7" s="38">
        <v>46.37</v>
      </c>
      <c r="DL7" s="38">
        <v>47.5</v>
      </c>
      <c r="DM7" s="38">
        <v>39.06</v>
      </c>
      <c r="DN7" s="38">
        <v>46.66</v>
      </c>
      <c r="DO7" s="38">
        <v>47.46</v>
      </c>
      <c r="DP7" s="38">
        <v>48.49</v>
      </c>
      <c r="DQ7" s="38">
        <v>48.05</v>
      </c>
      <c r="DR7" s="38">
        <v>48.12</v>
      </c>
      <c r="DS7" s="38">
        <v>3.84</v>
      </c>
      <c r="DT7" s="38">
        <v>7.61</v>
      </c>
      <c r="DU7" s="38">
        <v>8.76</v>
      </c>
      <c r="DV7" s="38">
        <v>9.7200000000000006</v>
      </c>
      <c r="DW7" s="38">
        <v>12.48</v>
      </c>
      <c r="DX7" s="38">
        <v>8.8699999999999992</v>
      </c>
      <c r="DY7" s="38">
        <v>9.85</v>
      </c>
      <c r="DZ7" s="38">
        <v>9.7100000000000009</v>
      </c>
      <c r="EA7" s="38">
        <v>12.79</v>
      </c>
      <c r="EB7" s="38">
        <v>13.39</v>
      </c>
      <c r="EC7" s="38">
        <v>15.89</v>
      </c>
      <c r="ED7" s="38">
        <v>0.64</v>
      </c>
      <c r="EE7" s="38">
        <v>0.13</v>
      </c>
      <c r="EF7" s="38">
        <v>0.33</v>
      </c>
      <c r="EG7" s="38">
        <v>0.45</v>
      </c>
      <c r="EH7" s="38">
        <v>0.75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Administrator</cp:lastModifiedBy>
  <cp:lastPrinted>2019-02-20T11:59:25Z</cp:lastPrinted>
  <dcterms:created xsi:type="dcterms:W3CDTF">2018-12-03T08:31:20Z</dcterms:created>
  <dcterms:modified xsi:type="dcterms:W3CDTF">2019-02-25T02:04:54Z</dcterms:modified>
  <cp:category/>
</cp:coreProperties>
</file>