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ehYodl8tPl5Cu5aCcN10ZTz49EhfLCOaQfLESbMh9ZDtOjyvT7K8GUtfJcDuLLwcGJQFhPy6zSlYB8AhBDU9A==" workbookSaltValue="xMevkU/uXnyzZkmus4qLe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<sst xmlns="http://schemas.openxmlformats.org/spreadsheetml/2006/main" count="232" uniqueCount="119">
  <si>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</si>
  <si>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</si>
  <si>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</si>
  <si>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</si>
  <si>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</si>
  <si>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</si>
  <si>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</si>
  <si>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</si>
  <si>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</si>
  <si>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</si>
  <si>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</si>
  <si>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</si>
  <si>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</si>
  <si>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</si>
  <si>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</si>
  <si>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</si>
  <si>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</si>
  <si>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</si>
  <si>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</si>
  <si>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</si>
  <si>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</si>
  <si>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</si>
  <si>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</si>
  <si>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</si>
  <si>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</si>
  <si>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</si>
  <si>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</si>
  <si>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</si>
  <si>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</si>
  <si>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</si>
  <si>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</si>
  <si>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</si>
  <si>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</si>
  <si>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</si>
  <si>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</si>
  <si>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</si>
  <si>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</si>
  <si>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</si>
  <si>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</si>
  <si>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</si>
  <si>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</si>
  <si>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</si>
  <si>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</si>
  <si>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</si>
  <si>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</si>
  <si>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</si>
  <si>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</si>
  <si>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</si>
  <si>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</si>
  <si>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</si>
  <si>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</si>
  <si>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</si>
  <si>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</si>
  <si>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</si>
  <si>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</si>
  <si>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</si>
  <si>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</si>
  <si>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</si>
  <si>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</si>
  <si>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</si>
  <si>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</si>
  <si>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</si>
  <si>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</si>
  <si>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</si>
  <si>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</si>
  <si>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</si>
  <si>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</si>
  <si>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</si>
  <si>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</si>
  <si>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</si>
  <si>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</si>
  <si>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</si>
  <si>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</si>
  <si>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</si>
  <si>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</si>
  <si>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</si>
  <si>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</si>
  <si>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</si>
  <si>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</si>
  <si>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</si>
  <si>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</si>
  <si>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</si>
  <si>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</si>
  <si>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</si>
  <si>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</si>
  <si>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</si>
  <si>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</si>
  <si>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</si>
  <si>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</si>
  <si>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</si>
  <si>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</si>
  <si>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</si>
  <si>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</si>
  <si>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</si>
  <si>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</si>
  <si>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</si>
  <si>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</si>
  <si>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</si>
  <si>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</si>
  <si>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</si>
  <si>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</si>
  <si>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</si>
  <si>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</si>
  <si>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</si>
  <si>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</si>
  <si>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</si>
  <si>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</si>
  <si>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</si>
  <si>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</si>
  <si>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</si>
  <si>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</si>
  <si>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</si>
  <si>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</si>
  <si>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</si>
  <si>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</si>
  <si>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</si>
  <si>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経営指標は概ね類似団体平均及び全国平均を上回っており短期的には良好な経営状態であると考えます。　
　起債残高は高めですが、借入を償還額の範囲内でおさえるなど減少に努め、また繰上償還やより低利な起債への借り換えよって、利子の圧縮を図ってきております。
　有形固定資産減価償却率は高いため、今後は設備更新が増えていくものと思われます。そにためアセットマネジメントを実施し、中長期的な視点に立った財政見通しを立て、あわせてダウンサイジングを図るなど更なる経費削減に努めながら、設備更新を行っていく予定です。
　また一方で、県の水源開発事業が休止状態であり、今後の方針によっては投資のあり方が変わってくるため、抜本的な対策が難しい状況であります。
</t>
    <rPh sb="1" eb="3">
      <t>ケイエイ</t>
    </rPh>
    <rPh sb="3" eb="5">
      <t>シヒョウ</t>
    </rPh>
    <rPh sb="6" eb="7">
      <t>オオム</t>
    </rPh>
    <rPh sb="8" eb="10">
      <t>ルイジ</t>
    </rPh>
    <rPh sb="10" eb="12">
      <t>ダンタイ</t>
    </rPh>
    <rPh sb="12" eb="14">
      <t>ヘイキン</t>
    </rPh>
    <rPh sb="14" eb="15">
      <t>オヨ</t>
    </rPh>
    <rPh sb="16" eb="18">
      <t>ゼンコク</t>
    </rPh>
    <rPh sb="18" eb="20">
      <t>ヘイキン</t>
    </rPh>
    <rPh sb="21" eb="23">
      <t>ウワマワ</t>
    </rPh>
    <rPh sb="27" eb="30">
      <t>タンキテキ</t>
    </rPh>
    <rPh sb="32" eb="34">
      <t>リョウコウ</t>
    </rPh>
    <rPh sb="35" eb="37">
      <t>ケイエイ</t>
    </rPh>
    <rPh sb="37" eb="39">
      <t>ジョウタイ</t>
    </rPh>
    <rPh sb="43" eb="44">
      <t>カンガ</t>
    </rPh>
    <rPh sb="51" eb="53">
      <t>キサイ</t>
    </rPh>
    <rPh sb="53" eb="55">
      <t>ザンダカ</t>
    </rPh>
    <rPh sb="56" eb="57">
      <t>タカ</t>
    </rPh>
    <rPh sb="62" eb="64">
      <t>カリイレ</t>
    </rPh>
    <rPh sb="65" eb="67">
      <t>ショウカン</t>
    </rPh>
    <rPh sb="67" eb="68">
      <t>ガク</t>
    </rPh>
    <rPh sb="69" eb="72">
      <t>ハンイナイ</t>
    </rPh>
    <rPh sb="79" eb="81">
      <t>ゲンショウ</t>
    </rPh>
    <rPh sb="82" eb="83">
      <t>ツト</t>
    </rPh>
    <rPh sb="87" eb="89">
      <t>クリア</t>
    </rPh>
    <rPh sb="89" eb="91">
      <t>ショウカン</t>
    </rPh>
    <rPh sb="101" eb="102">
      <t>カ</t>
    </rPh>
    <rPh sb="103" eb="104">
      <t>カ</t>
    </rPh>
    <rPh sb="109" eb="111">
      <t>リシ</t>
    </rPh>
    <rPh sb="112" eb="114">
      <t>アッシュク</t>
    </rPh>
    <rPh sb="115" eb="116">
      <t>ハカ</t>
    </rPh>
    <rPh sb="127" eb="129">
      <t>ユウケイ</t>
    </rPh>
    <rPh sb="129" eb="131">
      <t>コテイ</t>
    </rPh>
    <rPh sb="131" eb="133">
      <t>シサン</t>
    </rPh>
    <rPh sb="133" eb="135">
      <t>ゲンカ</t>
    </rPh>
    <rPh sb="135" eb="137">
      <t>ショウキャク</t>
    </rPh>
    <rPh sb="137" eb="138">
      <t>リツ</t>
    </rPh>
    <rPh sb="139" eb="140">
      <t>タカ</t>
    </rPh>
    <rPh sb="144" eb="146">
      <t>コンゴ</t>
    </rPh>
    <rPh sb="147" eb="149">
      <t>セツビ</t>
    </rPh>
    <rPh sb="149" eb="151">
      <t>コウシン</t>
    </rPh>
    <rPh sb="152" eb="153">
      <t>フ</t>
    </rPh>
    <rPh sb="160" eb="161">
      <t>オモ</t>
    </rPh>
    <rPh sb="196" eb="198">
      <t>ザイセイ</t>
    </rPh>
    <rPh sb="198" eb="200">
      <t>ミトオ</t>
    </rPh>
    <rPh sb="202" eb="203">
      <t>タ</t>
    </rPh>
    <rPh sb="236" eb="238">
      <t>セツビ</t>
    </rPh>
    <rPh sb="241" eb="242">
      <t>オコナ</t>
    </rPh>
    <rPh sb="246" eb="248">
      <t>ヨテイ</t>
    </rPh>
    <rPh sb="255" eb="257">
      <t>イッポウ</t>
    </rPh>
    <rPh sb="309" eb="310">
      <t>ムズカ</t>
    </rPh>
    <phoneticPr fontId="4"/>
  </si>
  <si>
    <t xml:space="preserve">　経常収支比率、流動比率及び料金回収率は100％以上であり、累積欠損金もなく、おおむね適正な経営ができていると考えております。　
　企業債残高対給水収益比率は類似団体平均及び全国平均より高めのため注意が必要ですが減少傾向にあります。
　施設利用率は低めですが、有収率は向上に努めた結果、類似団体平均を上回りました。
</t>
    <rPh sb="66" eb="68">
      <t>キギョウ</t>
    </rPh>
    <rPh sb="68" eb="69">
      <t>サイ</t>
    </rPh>
    <rPh sb="69" eb="71">
      <t>ザンダカ</t>
    </rPh>
    <rPh sb="71" eb="72">
      <t>タイ</t>
    </rPh>
    <rPh sb="72" eb="74">
      <t>キュウスイ</t>
    </rPh>
    <rPh sb="74" eb="76">
      <t>シュウエキ</t>
    </rPh>
    <rPh sb="76" eb="78">
      <t>ヒリツ</t>
    </rPh>
    <rPh sb="79" eb="81">
      <t>ルイジ</t>
    </rPh>
    <rPh sb="81" eb="83">
      <t>ダンタイ</t>
    </rPh>
    <rPh sb="83" eb="85">
      <t>ヘイキン</t>
    </rPh>
    <rPh sb="85" eb="86">
      <t>オヨ</t>
    </rPh>
    <rPh sb="87" eb="89">
      <t>ゼンコク</t>
    </rPh>
    <rPh sb="89" eb="91">
      <t>ヘイキン</t>
    </rPh>
    <rPh sb="93" eb="94">
      <t>タカ</t>
    </rPh>
    <rPh sb="98" eb="100">
      <t>チュウイ</t>
    </rPh>
    <rPh sb="101" eb="103">
      <t>ヒツヨウ</t>
    </rPh>
    <rPh sb="106" eb="108">
      <t>ゲンショウ</t>
    </rPh>
    <rPh sb="108" eb="110">
      <t>ケイコウ</t>
    </rPh>
    <rPh sb="130" eb="132">
      <t>ユウシュウ</t>
    </rPh>
    <rPh sb="132" eb="133">
      <t>リツ</t>
    </rPh>
    <rPh sb="134" eb="136">
      <t>コウジョウ</t>
    </rPh>
    <rPh sb="137" eb="138">
      <t>ツト</t>
    </rPh>
    <rPh sb="140" eb="142">
      <t>ケッカ</t>
    </rPh>
    <rPh sb="143" eb="145">
      <t>ルイジ</t>
    </rPh>
    <rPh sb="145" eb="147">
      <t>ダンタイ</t>
    </rPh>
    <rPh sb="147" eb="149">
      <t>ヘイキン</t>
    </rPh>
    <rPh sb="150" eb="152">
      <t>ウワマワ</t>
    </rPh>
    <phoneticPr fontId="4"/>
  </si>
  <si>
    <t>　有形固定資産減価償却率は上昇傾向にあり、法定耐用年数に近づいてきているのが現状です。また、管路経年化率は低い値を示しておりますが、今後数年でその比率は増加していく見込みです。</t>
    <rPh sb="46" eb="48">
      <t>カンロ</t>
    </rPh>
    <rPh sb="48" eb="51">
      <t>ケイネンカ</t>
    </rPh>
    <rPh sb="51" eb="52">
      <t>リツ</t>
    </rPh>
    <rPh sb="53" eb="54">
      <t>ヒク</t>
    </rPh>
    <rPh sb="55" eb="56">
      <t>アタイ</t>
    </rPh>
    <rPh sb="57" eb="58">
      <t>シメ</t>
    </rPh>
    <rPh sb="66" eb="68">
      <t>コンゴ</t>
    </rPh>
    <rPh sb="68" eb="70">
      <t>スウネン</t>
    </rPh>
    <rPh sb="73" eb="75">
      <t>ヒリツ</t>
    </rPh>
    <rPh sb="76" eb="78">
      <t>ゾウカ</t>
    </rPh>
    <rPh sb="82" eb="84">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</si>
</sst>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0.31</c:v>
                </c:pt>
                <c:pt idx="1">
                  <c:v>0.13</c:v>
                </c:pt>
                <c:pt idx="2">
                  <c:v>0.01</c:v>
                </c:pt>
                <c:pt idx="3">
                  <c:v>0.02</c:v>
                </c:pt>
                <c:pt idx="4" formatCode="#,##0.00;&quot;△&quot;#,##0.00">
                  <c:v>0</c:v>
                </c:pt>
              </c:numCache>
            </c:numRef>
          </c:val>
          <c:extLst xmlns:c16r2="http://schemas.microsoft.com/office/drawing/2015/06/chart">
            <c:ext xmlns:c16="http://schemas.microsoft.com/office/drawing/2014/chart" uri="{C3380CC4-5D6E-409C-BE32-E72D297353CC}">
              <c16:uniqueId val="{00000000-E5FA-4E7E-90EA-D5240EEC0204}"/>
            </c:ext>
          </c:extLst>
        </c:ser>
        <c:dLbls>
          <c:showLegendKey val="0"/>
          <c:showVal val="0"/>
          <c:showCatName val="0"/>
          <c:showSerName val="0"/>
          <c:showPercent val="0"/>
          <c:showBubbleSize val="0"/>
        </c:dLbls>
        <c:gapWidth val="150"/>
        <c:axId val="85068032"/>
        <c:axId val="8507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E5FA-4E7E-90EA-D5240EEC0204}"/>
            </c:ext>
          </c:extLst>
        </c:ser>
        <c:dLbls>
          <c:showLegendKey val="0"/>
          <c:showVal val="0"/>
          <c:showCatName val="0"/>
          <c:showSerName val="0"/>
          <c:showPercent val="0"/>
          <c:showBubbleSize val="0"/>
        </c:dLbls>
        <c:marker val="1"/>
        <c:smooth val="0"/>
        <c:axId val="85068032"/>
        <c:axId val="85070208"/>
      </c:lineChart>
      <c:dateAx>
        <c:axId val="85068032"/>
        <c:scaling>
          <c:orientation val="minMax"/>
        </c:scaling>
        <c:delete val="1"/>
        <c:axPos val="b"/>
        <c:numFmt formatCode="ge" sourceLinked="1"/>
        <c:majorTickMark val="none"/>
        <c:minorTickMark val="none"/>
        <c:tickLblPos val="none"/>
        <c:crossAx val="85070208"/>
        <c:crosses val="autoZero"/>
        <c:auto val="1"/>
        <c:lblOffset val="100"/>
        <c:baseTimeUnit val="years"/>
      </c:dateAx>
      <c:valAx>
        <c:axId val="850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59.62</c:v>
                </c:pt>
                <c:pt idx="1">
                  <c:v>58.3</c:v>
                </c:pt>
                <c:pt idx="2">
                  <c:v>59.52</c:v>
                </c:pt>
                <c:pt idx="3">
                  <c:v>62.72</c:v>
                </c:pt>
                <c:pt idx="4">
                  <c:v>38.729999999999997</c:v>
                </c:pt>
              </c:numCache>
            </c:numRef>
          </c:val>
          <c:extLst xmlns:c16r2="http://schemas.microsoft.com/office/drawing/2015/06/chart">
            <c:ext xmlns:c16="http://schemas.microsoft.com/office/drawing/2014/chart" uri="{C3380CC4-5D6E-409C-BE32-E72D297353CC}">
              <c16:uniqueId val="{00000000-BB15-40CB-B31D-E4C4D8C95588}"/>
            </c:ext>
          </c:extLst>
        </c:ser>
        <c:dLbls>
          <c:showLegendKey val="0"/>
          <c:showVal val="0"/>
          <c:showCatName val="0"/>
          <c:showSerName val="0"/>
          <c:showPercent val="0"/>
          <c:showBubbleSize val="0"/>
        </c:dLbls>
        <c:gapWidth val="150"/>
        <c:axId val="93694592"/>
        <c:axId val="9369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BB15-40CB-B31D-E4C4D8C95588}"/>
            </c:ext>
          </c:extLst>
        </c:ser>
        <c:dLbls>
          <c:showLegendKey val="0"/>
          <c:showVal val="0"/>
          <c:showCatName val="0"/>
          <c:showSerName val="0"/>
          <c:showPercent val="0"/>
          <c:showBubbleSize val="0"/>
        </c:dLbls>
        <c:marker val="1"/>
        <c:smooth val="0"/>
        <c:axId val="93694592"/>
        <c:axId val="93696768"/>
      </c:lineChart>
      <c:dateAx>
        <c:axId val="93694592"/>
        <c:scaling>
          <c:orientation val="minMax"/>
        </c:scaling>
        <c:delete val="1"/>
        <c:axPos val="b"/>
        <c:numFmt formatCode="ge" sourceLinked="1"/>
        <c:majorTickMark val="none"/>
        <c:minorTickMark val="none"/>
        <c:tickLblPos val="none"/>
        <c:crossAx val="93696768"/>
        <c:crosses val="autoZero"/>
        <c:auto val="1"/>
        <c:lblOffset val="100"/>
        <c:baseTimeUnit val="years"/>
      </c:dateAx>
      <c:valAx>
        <c:axId val="936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83.59</c:v>
                </c:pt>
                <c:pt idx="1">
                  <c:v>83.8</c:v>
                </c:pt>
                <c:pt idx="2">
                  <c:v>84.05</c:v>
                </c:pt>
                <c:pt idx="3">
                  <c:v>82.82</c:v>
                </c:pt>
                <c:pt idx="4">
                  <c:v>85.91</c:v>
                </c:pt>
              </c:numCache>
            </c:numRef>
          </c:val>
          <c:extLst xmlns:c16r2="http://schemas.microsoft.com/office/drawing/2015/06/chart">
            <c:ext xmlns:c16="http://schemas.microsoft.com/office/drawing/2014/chart" uri="{C3380CC4-5D6E-409C-BE32-E72D297353CC}">
              <c16:uniqueId val="{00000000-B26A-4173-8870-50227379E631}"/>
            </c:ext>
          </c:extLst>
        </c:ser>
        <c:dLbls>
          <c:showLegendKey val="0"/>
          <c:showVal val="0"/>
          <c:showCatName val="0"/>
          <c:showSerName val="0"/>
          <c:showPercent val="0"/>
          <c:showBubbleSize val="0"/>
        </c:dLbls>
        <c:gapWidth val="150"/>
        <c:axId val="93420544"/>
        <c:axId val="9342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B26A-4173-8870-50227379E631}"/>
            </c:ext>
          </c:extLst>
        </c:ser>
        <c:dLbls>
          <c:showLegendKey val="0"/>
          <c:showVal val="0"/>
          <c:showCatName val="0"/>
          <c:showSerName val="0"/>
          <c:showPercent val="0"/>
          <c:showBubbleSize val="0"/>
        </c:dLbls>
        <c:marker val="1"/>
        <c:smooth val="0"/>
        <c:axId val="93420544"/>
        <c:axId val="93422720"/>
      </c:lineChart>
      <c:dateAx>
        <c:axId val="93420544"/>
        <c:scaling>
          <c:orientation val="minMax"/>
        </c:scaling>
        <c:delete val="1"/>
        <c:axPos val="b"/>
        <c:numFmt formatCode="ge" sourceLinked="1"/>
        <c:majorTickMark val="none"/>
        <c:minorTickMark val="none"/>
        <c:tickLblPos val="none"/>
        <c:crossAx val="93422720"/>
        <c:crosses val="autoZero"/>
        <c:auto val="1"/>
        <c:lblOffset val="100"/>
        <c:baseTimeUnit val="years"/>
      </c:dateAx>
      <c:valAx>
        <c:axId val="934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115.85</c:v>
                </c:pt>
                <c:pt idx="1">
                  <c:v>123.1</c:v>
                </c:pt>
                <c:pt idx="2">
                  <c:v>124.62</c:v>
                </c:pt>
                <c:pt idx="3">
                  <c:v>119.85</c:v>
                </c:pt>
                <c:pt idx="4">
                  <c:v>130.74</c:v>
                </c:pt>
              </c:numCache>
            </c:numRef>
          </c:val>
          <c:extLst xmlns:c16r2="http://schemas.microsoft.com/office/drawing/2015/06/chart">
            <c:ext xmlns:c16="http://schemas.microsoft.com/office/drawing/2014/chart" uri="{C3380CC4-5D6E-409C-BE32-E72D297353CC}">
              <c16:uniqueId val="{00000000-4402-457F-A64C-EF28BCC0A210}"/>
            </c:ext>
          </c:extLst>
        </c:ser>
        <c:dLbls>
          <c:showLegendKey val="0"/>
          <c:showVal val="0"/>
          <c:showCatName val="0"/>
          <c:showSerName val="0"/>
          <c:showPercent val="0"/>
          <c:showBubbleSize val="0"/>
        </c:dLbls>
        <c:gapWidth val="150"/>
        <c:axId val="85109376"/>
        <c:axId val="8511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4402-457F-A64C-EF28BCC0A210}"/>
            </c:ext>
          </c:extLst>
        </c:ser>
        <c:dLbls>
          <c:showLegendKey val="0"/>
          <c:showVal val="0"/>
          <c:showCatName val="0"/>
          <c:showSerName val="0"/>
          <c:showPercent val="0"/>
          <c:showBubbleSize val="0"/>
        </c:dLbls>
        <c:marker val="1"/>
        <c:smooth val="0"/>
        <c:axId val="85109376"/>
        <c:axId val="85119744"/>
      </c:lineChart>
      <c:dateAx>
        <c:axId val="85109376"/>
        <c:scaling>
          <c:orientation val="minMax"/>
        </c:scaling>
        <c:delete val="1"/>
        <c:axPos val="b"/>
        <c:numFmt formatCode="ge" sourceLinked="1"/>
        <c:majorTickMark val="none"/>
        <c:minorTickMark val="none"/>
        <c:tickLblPos val="none"/>
        <c:crossAx val="85119744"/>
        <c:crosses val="autoZero"/>
        <c:auto val="1"/>
        <c:lblOffset val="100"/>
        <c:baseTimeUnit val="years"/>
      </c:dateAx>
      <c:valAx>
        <c:axId val="8511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1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38.47</c:v>
                </c:pt>
                <c:pt idx="1">
                  <c:v>48.59</c:v>
                </c:pt>
                <c:pt idx="2">
                  <c:v>49.97</c:v>
                </c:pt>
                <c:pt idx="3">
                  <c:v>51.56</c:v>
                </c:pt>
                <c:pt idx="4">
                  <c:v>53.33</c:v>
                </c:pt>
              </c:numCache>
            </c:numRef>
          </c:val>
          <c:extLst xmlns:c16r2="http://schemas.microsoft.com/office/drawing/2015/06/chart">
            <c:ext xmlns:c16="http://schemas.microsoft.com/office/drawing/2014/chart" uri="{C3380CC4-5D6E-409C-BE32-E72D297353CC}">
              <c16:uniqueId val="{00000000-68AD-4E01-80A5-B27E8C0CBD4A}"/>
            </c:ext>
          </c:extLst>
        </c:ser>
        <c:dLbls>
          <c:showLegendKey val="0"/>
          <c:showVal val="0"/>
          <c:showCatName val="0"/>
          <c:showSerName val="0"/>
          <c:showPercent val="0"/>
          <c:showBubbleSize val="0"/>
        </c:dLbls>
        <c:gapWidth val="150"/>
        <c:axId val="85158912"/>
        <c:axId val="8516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68AD-4E01-80A5-B27E8C0CBD4A}"/>
            </c:ext>
          </c:extLst>
        </c:ser>
        <c:dLbls>
          <c:showLegendKey val="0"/>
          <c:showVal val="0"/>
          <c:showCatName val="0"/>
          <c:showSerName val="0"/>
          <c:showPercent val="0"/>
          <c:showBubbleSize val="0"/>
        </c:dLbls>
        <c:marker val="1"/>
        <c:smooth val="0"/>
        <c:axId val="85158912"/>
        <c:axId val="85161088"/>
      </c:lineChart>
      <c:dateAx>
        <c:axId val="85158912"/>
        <c:scaling>
          <c:orientation val="minMax"/>
        </c:scaling>
        <c:delete val="1"/>
        <c:axPos val="b"/>
        <c:numFmt formatCode="ge" sourceLinked="1"/>
        <c:majorTickMark val="none"/>
        <c:minorTickMark val="none"/>
        <c:tickLblPos val="none"/>
        <c:crossAx val="85161088"/>
        <c:crosses val="autoZero"/>
        <c:auto val="1"/>
        <c:lblOffset val="100"/>
        <c:baseTimeUnit val="years"/>
      </c:dateAx>
      <c:valAx>
        <c:axId val="851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1.91</c:v>
                </c:pt>
                <c:pt idx="1">
                  <c:v>2.42</c:v>
                </c:pt>
                <c:pt idx="2">
                  <c:v>1.22</c:v>
                </c:pt>
                <c:pt idx="3">
                  <c:v>1.59</c:v>
                </c:pt>
                <c:pt idx="4">
                  <c:v>1.64</c:v>
                </c:pt>
              </c:numCache>
            </c:numRef>
          </c:val>
          <c:extLst xmlns:c16r2="http://schemas.microsoft.com/office/drawing/2015/06/chart">
            <c:ext xmlns:c16="http://schemas.microsoft.com/office/drawing/2014/chart" uri="{C3380CC4-5D6E-409C-BE32-E72D297353CC}">
              <c16:uniqueId val="{00000000-51F3-44DE-8782-9F9AC4AC5B8D}"/>
            </c:ext>
          </c:extLst>
        </c:ser>
        <c:dLbls>
          <c:showLegendKey val="0"/>
          <c:showVal val="0"/>
          <c:showCatName val="0"/>
          <c:showSerName val="0"/>
          <c:showPercent val="0"/>
          <c:showBubbleSize val="0"/>
        </c:dLbls>
        <c:gapWidth val="150"/>
        <c:axId val="86589824"/>
        <c:axId val="8659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51F3-44DE-8782-9F9AC4AC5B8D}"/>
            </c:ext>
          </c:extLst>
        </c:ser>
        <c:dLbls>
          <c:showLegendKey val="0"/>
          <c:showVal val="0"/>
          <c:showCatName val="0"/>
          <c:showSerName val="0"/>
          <c:showPercent val="0"/>
          <c:showBubbleSize val="0"/>
        </c:dLbls>
        <c:marker val="1"/>
        <c:smooth val="0"/>
        <c:axId val="86589824"/>
        <c:axId val="86592512"/>
      </c:lineChart>
      <c:dateAx>
        <c:axId val="86589824"/>
        <c:scaling>
          <c:orientation val="minMax"/>
        </c:scaling>
        <c:delete val="1"/>
        <c:axPos val="b"/>
        <c:numFmt formatCode="ge" sourceLinked="1"/>
        <c:majorTickMark val="none"/>
        <c:minorTickMark val="none"/>
        <c:tickLblPos val="none"/>
        <c:crossAx val="86592512"/>
        <c:crosses val="autoZero"/>
        <c:auto val="1"/>
        <c:lblOffset val="100"/>
        <c:baseTimeUnit val="years"/>
      </c:dateAx>
      <c:valAx>
        <c:axId val="865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37-4614-96BB-59A3000868C7}"/>
            </c:ext>
          </c:extLst>
        </c:ser>
        <c:dLbls>
          <c:showLegendKey val="0"/>
          <c:showVal val="0"/>
          <c:showCatName val="0"/>
          <c:showSerName val="0"/>
          <c:showPercent val="0"/>
          <c:showBubbleSize val="0"/>
        </c:dLbls>
        <c:gapWidth val="150"/>
        <c:axId val="86616704"/>
        <c:axId val="9109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A437-4614-96BB-59A3000868C7}"/>
            </c:ext>
          </c:extLst>
        </c:ser>
        <c:dLbls>
          <c:showLegendKey val="0"/>
          <c:showVal val="0"/>
          <c:showCatName val="0"/>
          <c:showSerName val="0"/>
          <c:showPercent val="0"/>
          <c:showBubbleSize val="0"/>
        </c:dLbls>
        <c:marker val="1"/>
        <c:smooth val="0"/>
        <c:axId val="86616704"/>
        <c:axId val="91099904"/>
      </c:lineChart>
      <c:dateAx>
        <c:axId val="86616704"/>
        <c:scaling>
          <c:orientation val="minMax"/>
        </c:scaling>
        <c:delete val="1"/>
        <c:axPos val="b"/>
        <c:numFmt formatCode="ge" sourceLinked="1"/>
        <c:majorTickMark val="none"/>
        <c:minorTickMark val="none"/>
        <c:tickLblPos val="none"/>
        <c:crossAx val="91099904"/>
        <c:crosses val="autoZero"/>
        <c:auto val="1"/>
        <c:lblOffset val="100"/>
        <c:baseTimeUnit val="years"/>
      </c:dateAx>
      <c:valAx>
        <c:axId val="9109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1248.6199999999999</c:v>
                </c:pt>
                <c:pt idx="1">
                  <c:v>223.51</c:v>
                </c:pt>
                <c:pt idx="2">
                  <c:v>284.5</c:v>
                </c:pt>
                <c:pt idx="3">
                  <c:v>352.28</c:v>
                </c:pt>
                <c:pt idx="4">
                  <c:v>424.08</c:v>
                </c:pt>
              </c:numCache>
            </c:numRef>
          </c:val>
          <c:extLst xmlns:c16r2="http://schemas.microsoft.com/office/drawing/2015/06/chart">
            <c:ext xmlns:c16="http://schemas.microsoft.com/office/drawing/2014/chart" uri="{C3380CC4-5D6E-409C-BE32-E72D297353CC}">
              <c16:uniqueId val="{00000000-2DAD-4E2F-8A13-AB88CD5D86F4}"/>
            </c:ext>
          </c:extLst>
        </c:ser>
        <c:dLbls>
          <c:showLegendKey val="0"/>
          <c:showVal val="0"/>
          <c:showCatName val="0"/>
          <c:showSerName val="0"/>
          <c:showPercent val="0"/>
          <c:showBubbleSize val="0"/>
        </c:dLbls>
        <c:gapWidth val="150"/>
        <c:axId val="91121152"/>
        <c:axId val="9112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2DAD-4E2F-8A13-AB88CD5D86F4}"/>
            </c:ext>
          </c:extLst>
        </c:ser>
        <c:dLbls>
          <c:showLegendKey val="0"/>
          <c:showVal val="0"/>
          <c:showCatName val="0"/>
          <c:showSerName val="0"/>
          <c:showPercent val="0"/>
          <c:showBubbleSize val="0"/>
        </c:dLbls>
        <c:marker val="1"/>
        <c:smooth val="0"/>
        <c:axId val="91121152"/>
        <c:axId val="91123072"/>
      </c:lineChart>
      <c:dateAx>
        <c:axId val="91121152"/>
        <c:scaling>
          <c:orientation val="minMax"/>
        </c:scaling>
        <c:delete val="1"/>
        <c:axPos val="b"/>
        <c:numFmt formatCode="ge" sourceLinked="1"/>
        <c:majorTickMark val="none"/>
        <c:minorTickMark val="none"/>
        <c:tickLblPos val="none"/>
        <c:crossAx val="91123072"/>
        <c:crosses val="autoZero"/>
        <c:auto val="1"/>
        <c:lblOffset val="100"/>
        <c:baseTimeUnit val="years"/>
      </c:dateAx>
      <c:valAx>
        <c:axId val="9112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1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497.01</c:v>
                </c:pt>
                <c:pt idx="1">
                  <c:v>477.58</c:v>
                </c:pt>
                <c:pt idx="2">
                  <c:v>449.08</c:v>
                </c:pt>
                <c:pt idx="3">
                  <c:v>413.06</c:v>
                </c:pt>
                <c:pt idx="4">
                  <c:v>380.62</c:v>
                </c:pt>
              </c:numCache>
            </c:numRef>
          </c:val>
          <c:extLst xmlns:c16r2="http://schemas.microsoft.com/office/drawing/2015/06/chart">
            <c:ext xmlns:c16="http://schemas.microsoft.com/office/drawing/2014/chart" uri="{C3380CC4-5D6E-409C-BE32-E72D297353CC}">
              <c16:uniqueId val="{00000000-A1E8-4988-A4EE-44D4FA534288}"/>
            </c:ext>
          </c:extLst>
        </c:ser>
        <c:dLbls>
          <c:showLegendKey val="0"/>
          <c:showVal val="0"/>
          <c:showCatName val="0"/>
          <c:showSerName val="0"/>
          <c:showPercent val="0"/>
          <c:showBubbleSize val="0"/>
        </c:dLbls>
        <c:gapWidth val="150"/>
        <c:axId val="91166592"/>
        <c:axId val="9117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A1E8-4988-A4EE-44D4FA534288}"/>
            </c:ext>
          </c:extLst>
        </c:ser>
        <c:dLbls>
          <c:showLegendKey val="0"/>
          <c:showVal val="0"/>
          <c:showCatName val="0"/>
          <c:showSerName val="0"/>
          <c:showPercent val="0"/>
          <c:showBubbleSize val="0"/>
        </c:dLbls>
        <c:marker val="1"/>
        <c:smooth val="0"/>
        <c:axId val="91166592"/>
        <c:axId val="91176960"/>
      </c:lineChart>
      <c:dateAx>
        <c:axId val="91166592"/>
        <c:scaling>
          <c:orientation val="minMax"/>
        </c:scaling>
        <c:delete val="1"/>
        <c:axPos val="b"/>
        <c:numFmt formatCode="ge" sourceLinked="1"/>
        <c:majorTickMark val="none"/>
        <c:minorTickMark val="none"/>
        <c:tickLblPos val="none"/>
        <c:crossAx val="91176960"/>
        <c:crosses val="autoZero"/>
        <c:auto val="1"/>
        <c:lblOffset val="100"/>
        <c:baseTimeUnit val="years"/>
      </c:dateAx>
      <c:valAx>
        <c:axId val="9117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1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110.32</c:v>
                </c:pt>
                <c:pt idx="1">
                  <c:v>117.28</c:v>
                </c:pt>
                <c:pt idx="2">
                  <c:v>118.81</c:v>
                </c:pt>
                <c:pt idx="3">
                  <c:v>117.89</c:v>
                </c:pt>
                <c:pt idx="4">
                  <c:v>131.05000000000001</c:v>
                </c:pt>
              </c:numCache>
            </c:numRef>
          </c:val>
          <c:extLst xmlns:c16r2="http://schemas.microsoft.com/office/drawing/2015/06/chart">
            <c:ext xmlns:c16="http://schemas.microsoft.com/office/drawing/2014/chart" uri="{C3380CC4-5D6E-409C-BE32-E72D297353CC}">
              <c16:uniqueId val="{00000000-E515-4589-9D0C-4FA39124624B}"/>
            </c:ext>
          </c:extLst>
        </c:ser>
        <c:dLbls>
          <c:showLegendKey val="0"/>
          <c:showVal val="0"/>
          <c:showCatName val="0"/>
          <c:showSerName val="0"/>
          <c:showPercent val="0"/>
          <c:showBubbleSize val="0"/>
        </c:dLbls>
        <c:gapWidth val="150"/>
        <c:axId val="91207936"/>
        <c:axId val="912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E515-4589-9D0C-4FA39124624B}"/>
            </c:ext>
          </c:extLst>
        </c:ser>
        <c:dLbls>
          <c:showLegendKey val="0"/>
          <c:showVal val="0"/>
          <c:showCatName val="0"/>
          <c:showSerName val="0"/>
          <c:showPercent val="0"/>
          <c:showBubbleSize val="0"/>
        </c:dLbls>
        <c:marker val="1"/>
        <c:smooth val="0"/>
        <c:axId val="91207936"/>
        <c:axId val="91210112"/>
      </c:lineChart>
      <c:dateAx>
        <c:axId val="91207936"/>
        <c:scaling>
          <c:orientation val="minMax"/>
        </c:scaling>
        <c:delete val="1"/>
        <c:axPos val="b"/>
        <c:numFmt formatCode="ge" sourceLinked="1"/>
        <c:majorTickMark val="none"/>
        <c:minorTickMark val="none"/>
        <c:tickLblPos val="none"/>
        <c:crossAx val="91210112"/>
        <c:crosses val="autoZero"/>
        <c:auto val="1"/>
        <c:lblOffset val="100"/>
        <c:baseTimeUnit val="years"/>
      </c:dateAx>
      <c:valAx>
        <c:axId val="912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159.33000000000001</c:v>
                </c:pt>
                <c:pt idx="1">
                  <c:v>150.5</c:v>
                </c:pt>
                <c:pt idx="2">
                  <c:v>149.53</c:v>
                </c:pt>
                <c:pt idx="3">
                  <c:v>151.96</c:v>
                </c:pt>
                <c:pt idx="4">
                  <c:v>138.16999999999999</c:v>
                </c:pt>
              </c:numCache>
            </c:numRef>
          </c:val>
          <c:extLst xmlns:c16r2="http://schemas.microsoft.com/office/drawing/2015/06/chart">
            <c:ext xmlns:c16="http://schemas.microsoft.com/office/drawing/2014/chart" uri="{C3380CC4-5D6E-409C-BE32-E72D297353CC}">
              <c16:uniqueId val="{00000000-A619-4D8D-A08D-2C49D9EA7A8A}"/>
            </c:ext>
          </c:extLst>
        </c:ser>
        <c:dLbls>
          <c:showLegendKey val="0"/>
          <c:showVal val="0"/>
          <c:showCatName val="0"/>
          <c:showSerName val="0"/>
          <c:showPercent val="0"/>
          <c:showBubbleSize val="0"/>
        </c:dLbls>
        <c:gapWidth val="150"/>
        <c:axId val="93653248"/>
        <c:axId val="9367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A619-4D8D-A08D-2C49D9EA7A8A}"/>
            </c:ext>
          </c:extLst>
        </c:ser>
        <c:dLbls>
          <c:showLegendKey val="0"/>
          <c:showVal val="0"/>
          <c:showCatName val="0"/>
          <c:showSerName val="0"/>
          <c:showPercent val="0"/>
          <c:showBubbleSize val="0"/>
        </c:dLbls>
        <c:marker val="1"/>
        <c:smooth val="0"/>
        <c:axId val="93653248"/>
        <c:axId val="93671808"/>
      </c:lineChart>
      <c:dateAx>
        <c:axId val="93653248"/>
        <c:scaling>
          <c:orientation val="minMax"/>
        </c:scaling>
        <c:delete val="1"/>
        <c:axPos val="b"/>
        <c:numFmt formatCode="ge" sourceLinked="1"/>
        <c:majorTickMark val="none"/>
        <c:minorTickMark val="none"/>
        <c:tickLblPos val="none"/>
        <c:crossAx val="93671808"/>
        <c:crosses val="autoZero"/>
        <c:auto val="1"/>
        <c:lblOffset val="100"/>
        <c:baseTimeUnit val="years"/>
      </c:dateAx>
      <c:valAx>
        <c:axId val="936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中野市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4"/>
      <c r="AL8" s="64">
        <f>データ!$R$6</f>
        <v>44984</v>
      </c>
      <c r="AM8" s="64"/>
      <c r="AN8" s="64"/>
      <c r="AO8" s="64"/>
      <c r="AP8" s="64"/>
      <c r="AQ8" s="64"/>
      <c r="AR8" s="64"/>
      <c r="AS8" s="64"/>
      <c r="AT8" s="60">
        <f>データ!$S$6</f>
        <v>112.18</v>
      </c>
      <c r="AU8" s="61"/>
      <c r="AV8" s="61"/>
      <c r="AW8" s="61"/>
      <c r="AX8" s="61"/>
      <c r="AY8" s="61"/>
      <c r="AZ8" s="61"/>
      <c r="BA8" s="61"/>
      <c r="BB8" s="63">
        <f>データ!$T$6</f>
        <v>401</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64.33</v>
      </c>
      <c r="J10" s="61"/>
      <c r="K10" s="61"/>
      <c r="L10" s="61"/>
      <c r="M10" s="61"/>
      <c r="N10" s="61"/>
      <c r="O10" s="62"/>
      <c r="P10" s="63">
        <f>データ!$P$6</f>
        <v>97.37</v>
      </c>
      <c r="Q10" s="63"/>
      <c r="R10" s="63"/>
      <c r="S10" s="63"/>
      <c r="T10" s="63"/>
      <c r="U10" s="63"/>
      <c r="V10" s="63"/>
      <c r="W10" s="64">
        <f>データ!$Q$6</f>
        <v>3240</v>
      </c>
      <c r="X10" s="64"/>
      <c r="Y10" s="64"/>
      <c r="Z10" s="64"/>
      <c r="AA10" s="64"/>
      <c r="AB10" s="64"/>
      <c r="AC10" s="64"/>
      <c r="AD10" s="2"/>
      <c r="AE10" s="2"/>
      <c r="AF10" s="2"/>
      <c r="AG10" s="2"/>
      <c r="AH10" s="4"/>
      <c r="AI10" s="4"/>
      <c r="AJ10" s="4"/>
      <c r="AK10" s="4"/>
      <c r="AL10" s="64">
        <f>データ!$U$6</f>
        <v>43563</v>
      </c>
      <c r="AM10" s="64"/>
      <c r="AN10" s="64"/>
      <c r="AO10" s="64"/>
      <c r="AP10" s="64"/>
      <c r="AQ10" s="64"/>
      <c r="AR10" s="64"/>
      <c r="AS10" s="64"/>
      <c r="AT10" s="60">
        <f>データ!$V$6</f>
        <v>45.18</v>
      </c>
      <c r="AU10" s="61"/>
      <c r="AV10" s="61"/>
      <c r="AW10" s="61"/>
      <c r="AX10" s="61"/>
      <c r="AY10" s="61"/>
      <c r="AZ10" s="61"/>
      <c r="BA10" s="61"/>
      <c r="BB10" s="63">
        <f>データ!$W$6</f>
        <v>964.21</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116</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n1uz/Rdo6UfcKZ7aHmxFC4hjOsptR0Sa/aUTk8fjsYGPm8GDhwEQGhuwwMimjrB2Bumfiaz79m2j2yTKUZaTw==" saltValue="NlEFuFim0LH63l77W9MnP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35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64</v>
      </c>
      <c r="B4" s="30"/>
      <c r="C4" s="30"/>
      <c r="D4" s="30"/>
      <c r="E4" s="30"/>
      <c r="F4" s="30"/>
      <c r="G4" s="30"/>
      <c r="H4" s="84"/>
      <c r="I4" s="85"/>
      <c r="J4" s="85"/>
      <c r="K4" s="85"/>
      <c r="L4" s="85"/>
      <c r="M4" s="85"/>
      <c r="N4" s="85"/>
      <c r="O4" s="85"/>
      <c r="P4" s="85"/>
      <c r="Q4" s="85"/>
      <c r="R4" s="85"/>
      <c r="S4" s="85"/>
      <c r="T4" s="85"/>
      <c r="U4" s="85"/>
      <c r="V4" s="85"/>
      <c r="W4" s="86"/>
      <c r="X4" s="80" t="s">
        <v>65</v>
      </c>
      <c r="Y4" s="80"/>
      <c r="Z4" s="80"/>
      <c r="AA4" s="80"/>
      <c r="AB4" s="80"/>
      <c r="AC4" s="80"/>
      <c r="AD4" s="80"/>
      <c r="AE4" s="80"/>
      <c r="AF4" s="80"/>
      <c r="AG4" s="80"/>
      <c r="AH4" s="80"/>
      <c r="AI4" s="80" t="s">
        <v>66</v>
      </c>
      <c r="AJ4" s="80"/>
      <c r="AK4" s="80"/>
      <c r="AL4" s="80"/>
      <c r="AM4" s="80"/>
      <c r="AN4" s="80"/>
      <c r="AO4" s="80"/>
      <c r="AP4" s="80"/>
      <c r="AQ4" s="80"/>
      <c r="AR4" s="80"/>
      <c r="AS4" s="80"/>
      <c r="AT4" s="80" t="s">
        <v>67</v>
      </c>
      <c r="AU4" s="80"/>
      <c r="AV4" s="80"/>
      <c r="AW4" s="80"/>
      <c r="AX4" s="80"/>
      <c r="AY4" s="80"/>
      <c r="AZ4" s="80"/>
      <c r="BA4" s="80"/>
      <c r="BB4" s="80"/>
      <c r="BC4" s="80"/>
      <c r="BD4" s="80"/>
      <c r="BE4" s="80" t="s">
        <v>68</v>
      </c>
      <c r="BF4" s="80"/>
      <c r="BG4" s="80"/>
      <c r="BH4" s="80"/>
      <c r="BI4" s="80"/>
      <c r="BJ4" s="80"/>
      <c r="BK4" s="80"/>
      <c r="BL4" s="80"/>
      <c r="BM4" s="80"/>
      <c r="BN4" s="80"/>
      <c r="BO4" s="80"/>
      <c r="BP4" s="80" t="s">
        <v>69</v>
      </c>
      <c r="BQ4" s="80"/>
      <c r="BR4" s="80"/>
      <c r="BS4" s="80"/>
      <c r="BT4" s="80"/>
      <c r="BU4" s="80"/>
      <c r="BV4" s="80"/>
      <c r="BW4" s="80"/>
      <c r="BX4" s="80"/>
      <c r="BY4" s="80"/>
      <c r="BZ4" s="80"/>
      <c r="CA4" s="80" t="s">
        <v>70</v>
      </c>
      <c r="CB4" s="80"/>
      <c r="CC4" s="80"/>
      <c r="CD4" s="80"/>
      <c r="CE4" s="80"/>
      <c r="CF4" s="80"/>
      <c r="CG4" s="80"/>
      <c r="CH4" s="80"/>
      <c r="CI4" s="80"/>
      <c r="CJ4" s="80"/>
      <c r="CK4" s="80"/>
      <c r="CL4" s="80" t="s">
        <v>71</v>
      </c>
      <c r="CM4" s="80"/>
      <c r="CN4" s="80"/>
      <c r="CO4" s="80"/>
      <c r="CP4" s="80"/>
      <c r="CQ4" s="80"/>
      <c r="CR4" s="80"/>
      <c r="CS4" s="80"/>
      <c r="CT4" s="80"/>
      <c r="CU4" s="80"/>
      <c r="CV4" s="80"/>
      <c r="CW4" s="80" t="s">
        <v>72</v>
      </c>
      <c r="CX4" s="80"/>
      <c r="CY4" s="80"/>
      <c r="CZ4" s="80"/>
      <c r="DA4" s="80"/>
      <c r="DB4" s="80"/>
      <c r="DC4" s="80"/>
      <c r="DD4" s="80"/>
      <c r="DE4" s="80"/>
      <c r="DF4" s="80"/>
      <c r="DG4" s="80"/>
      <c r="DH4" s="80" t="s">
        <v>73</v>
      </c>
      <c r="DI4" s="80"/>
      <c r="DJ4" s="80"/>
      <c r="DK4" s="80"/>
      <c r="DL4" s="80"/>
      <c r="DM4" s="80"/>
      <c r="DN4" s="80"/>
      <c r="DO4" s="80"/>
      <c r="DP4" s="80"/>
      <c r="DQ4" s="80"/>
      <c r="DR4" s="80"/>
      <c r="DS4" s="80" t="s">
        <v>74</v>
      </c>
      <c r="DT4" s="80"/>
      <c r="DU4" s="80"/>
      <c r="DV4" s="80"/>
      <c r="DW4" s="80"/>
      <c r="DX4" s="80"/>
      <c r="DY4" s="80"/>
      <c r="DZ4" s="80"/>
      <c r="EA4" s="80"/>
      <c r="EB4" s="80"/>
      <c r="EC4" s="80"/>
      <c r="ED4" s="80" t="s">
        <v>75</v>
      </c>
      <c r="EE4" s="80"/>
      <c r="EF4" s="80"/>
      <c r="EG4" s="80"/>
      <c r="EH4" s="80"/>
      <c r="EI4" s="80"/>
      <c r="EJ4" s="80"/>
      <c r="EK4" s="80"/>
      <c r="EL4" s="80"/>
      <c r="EM4" s="80"/>
      <c r="EN4" s="80"/>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202118</v>
      </c>
      <c r="D6" s="33">
        <f t="shared" si="3"/>
        <v>46</v>
      </c>
      <c r="E6" s="33">
        <f t="shared" si="3"/>
        <v>1</v>
      </c>
      <c r="F6" s="33">
        <f t="shared" si="3"/>
        <v>0</v>
      </c>
      <c r="G6" s="33">
        <f t="shared" si="3"/>
        <v>1</v>
      </c>
      <c r="H6" s="33" t="str">
        <f t="shared" si="3"/>
        <v>長野県　中野市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64.33</v>
      </c>
      <c r="P6" s="34">
        <f t="shared" si="3"/>
        <v>97.37</v>
      </c>
      <c r="Q6" s="34">
        <f t="shared" si="3"/>
        <v>3240</v>
      </c>
      <c r="R6" s="34">
        <f t="shared" si="3"/>
        <v>44984</v>
      </c>
      <c r="S6" s="34">
        <f t="shared" si="3"/>
        <v>112.18</v>
      </c>
      <c r="T6" s="34">
        <f t="shared" si="3"/>
        <v>401</v>
      </c>
      <c r="U6" s="34">
        <f t="shared" si="3"/>
        <v>43563</v>
      </c>
      <c r="V6" s="34">
        <f t="shared" si="3"/>
        <v>45.18</v>
      </c>
      <c r="W6" s="34">
        <f t="shared" si="3"/>
        <v>964.21</v>
      </c>
      <c r="X6" s="35">
        <f>IF(X7="",NA(),X7)</f>
        <v>115.85</v>
      </c>
      <c r="Y6" s="35">
        <f t="shared" ref="Y6:AG6" si="4">IF(Y7="",NA(),Y7)</f>
        <v>123.1</v>
      </c>
      <c r="Z6" s="35">
        <f t="shared" si="4"/>
        <v>124.62</v>
      </c>
      <c r="AA6" s="35">
        <f t="shared" si="4"/>
        <v>119.85</v>
      </c>
      <c r="AB6" s="35">
        <f t="shared" si="4"/>
        <v>130.74</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1248.6199999999999</v>
      </c>
      <c r="AU6" s="35">
        <f t="shared" ref="AU6:BC6" si="6">IF(AU7="",NA(),AU7)</f>
        <v>223.51</v>
      </c>
      <c r="AV6" s="35">
        <f t="shared" si="6"/>
        <v>284.5</v>
      </c>
      <c r="AW6" s="35">
        <f t="shared" si="6"/>
        <v>352.28</v>
      </c>
      <c r="AX6" s="35">
        <f t="shared" si="6"/>
        <v>424.08</v>
      </c>
      <c r="AY6" s="35">
        <f t="shared" si="6"/>
        <v>909.68</v>
      </c>
      <c r="AZ6" s="35">
        <f t="shared" si="6"/>
        <v>382.09</v>
      </c>
      <c r="BA6" s="35">
        <f t="shared" si="6"/>
        <v>371.31</v>
      </c>
      <c r="BB6" s="35">
        <f t="shared" si="6"/>
        <v>377.63</v>
      </c>
      <c r="BC6" s="35">
        <f t="shared" si="6"/>
        <v>357.34</v>
      </c>
      <c r="BD6" s="34" t="str">
        <f>IF(BD7="","",IF(BD7="-","【-】","【"&amp;SUBSTITUTE(TEXT(BD7,"#,##0.00"),"-","△")&amp;"】"))</f>
        <v>【264.34】</v>
      </c>
      <c r="BE6" s="35">
        <f>IF(BE7="",NA(),BE7)</f>
        <v>497.01</v>
      </c>
      <c r="BF6" s="35">
        <f t="shared" ref="BF6:BN6" si="7">IF(BF7="",NA(),BF7)</f>
        <v>477.58</v>
      </c>
      <c r="BG6" s="35">
        <f t="shared" si="7"/>
        <v>449.08</v>
      </c>
      <c r="BH6" s="35">
        <f t="shared" si="7"/>
        <v>413.06</v>
      </c>
      <c r="BI6" s="35">
        <f t="shared" si="7"/>
        <v>380.62</v>
      </c>
      <c r="BJ6" s="35">
        <f t="shared" si="7"/>
        <v>382.65</v>
      </c>
      <c r="BK6" s="35">
        <f t="shared" si="7"/>
        <v>385.06</v>
      </c>
      <c r="BL6" s="35">
        <f t="shared" si="7"/>
        <v>373.09</v>
      </c>
      <c r="BM6" s="35">
        <f t="shared" si="7"/>
        <v>364.71</v>
      </c>
      <c r="BN6" s="35">
        <f t="shared" si="7"/>
        <v>373.69</v>
      </c>
      <c r="BO6" s="34" t="str">
        <f>IF(BO7="","",IF(BO7="-","【-】","【"&amp;SUBSTITUTE(TEXT(BO7,"#,##0.00"),"-","△")&amp;"】"))</f>
        <v>【274.27】</v>
      </c>
      <c r="BP6" s="35">
        <f>IF(BP7="",NA(),BP7)</f>
        <v>110.32</v>
      </c>
      <c r="BQ6" s="35">
        <f t="shared" ref="BQ6:BY6" si="8">IF(BQ7="",NA(),BQ7)</f>
        <v>117.28</v>
      </c>
      <c r="BR6" s="35">
        <f t="shared" si="8"/>
        <v>118.81</v>
      </c>
      <c r="BS6" s="35">
        <f t="shared" si="8"/>
        <v>117.89</v>
      </c>
      <c r="BT6" s="35">
        <f t="shared" si="8"/>
        <v>131.05000000000001</v>
      </c>
      <c r="BU6" s="35">
        <f t="shared" si="8"/>
        <v>96.1</v>
      </c>
      <c r="BV6" s="35">
        <f t="shared" si="8"/>
        <v>99.07</v>
      </c>
      <c r="BW6" s="35">
        <f t="shared" si="8"/>
        <v>99.99</v>
      </c>
      <c r="BX6" s="35">
        <f t="shared" si="8"/>
        <v>100.65</v>
      </c>
      <c r="BY6" s="35">
        <f t="shared" si="8"/>
        <v>99.87</v>
      </c>
      <c r="BZ6" s="34" t="str">
        <f>IF(BZ7="","",IF(BZ7="-","【-】","【"&amp;SUBSTITUTE(TEXT(BZ7,"#,##0.00"),"-","△")&amp;"】"))</f>
        <v>【104.36】</v>
      </c>
      <c r="CA6" s="35">
        <f>IF(CA7="",NA(),CA7)</f>
        <v>159.33000000000001</v>
      </c>
      <c r="CB6" s="35">
        <f t="shared" ref="CB6:CJ6" si="9">IF(CB7="",NA(),CB7)</f>
        <v>150.5</v>
      </c>
      <c r="CC6" s="35">
        <f t="shared" si="9"/>
        <v>149.53</v>
      </c>
      <c r="CD6" s="35">
        <f t="shared" si="9"/>
        <v>151.96</v>
      </c>
      <c r="CE6" s="35">
        <f t="shared" si="9"/>
        <v>138.16999999999999</v>
      </c>
      <c r="CF6" s="35">
        <f t="shared" si="9"/>
        <v>178.39</v>
      </c>
      <c r="CG6" s="35">
        <f t="shared" si="9"/>
        <v>173.03</v>
      </c>
      <c r="CH6" s="35">
        <f t="shared" si="9"/>
        <v>171.15</v>
      </c>
      <c r="CI6" s="35">
        <f t="shared" si="9"/>
        <v>170.19</v>
      </c>
      <c r="CJ6" s="35">
        <f t="shared" si="9"/>
        <v>171.81</v>
      </c>
      <c r="CK6" s="34" t="str">
        <f>IF(CK7="","",IF(CK7="-","【-】","【"&amp;SUBSTITUTE(TEXT(CK7,"#,##0.00"),"-","△")&amp;"】"))</f>
        <v>【165.71】</v>
      </c>
      <c r="CL6" s="35">
        <f>IF(CL7="",NA(),CL7)</f>
        <v>59.62</v>
      </c>
      <c r="CM6" s="35">
        <f t="shared" ref="CM6:CU6" si="10">IF(CM7="",NA(),CM7)</f>
        <v>58.3</v>
      </c>
      <c r="CN6" s="35">
        <f t="shared" si="10"/>
        <v>59.52</v>
      </c>
      <c r="CO6" s="35">
        <f t="shared" si="10"/>
        <v>62.72</v>
      </c>
      <c r="CP6" s="35">
        <f t="shared" si="10"/>
        <v>38.729999999999997</v>
      </c>
      <c r="CQ6" s="35">
        <f t="shared" si="10"/>
        <v>59.23</v>
      </c>
      <c r="CR6" s="35">
        <f t="shared" si="10"/>
        <v>58.58</v>
      </c>
      <c r="CS6" s="35">
        <f t="shared" si="10"/>
        <v>58.53</v>
      </c>
      <c r="CT6" s="35">
        <f t="shared" si="10"/>
        <v>59.01</v>
      </c>
      <c r="CU6" s="35">
        <f t="shared" si="10"/>
        <v>60.03</v>
      </c>
      <c r="CV6" s="34" t="str">
        <f>IF(CV7="","",IF(CV7="-","【-】","【"&amp;SUBSTITUTE(TEXT(CV7,"#,##0.00"),"-","△")&amp;"】"))</f>
        <v>【60.41】</v>
      </c>
      <c r="CW6" s="35">
        <f>IF(CW7="",NA(),CW7)</f>
        <v>83.59</v>
      </c>
      <c r="CX6" s="35">
        <f t="shared" ref="CX6:DF6" si="11">IF(CX7="",NA(),CX7)</f>
        <v>83.8</v>
      </c>
      <c r="CY6" s="35">
        <f t="shared" si="11"/>
        <v>84.05</v>
      </c>
      <c r="CZ6" s="35">
        <f t="shared" si="11"/>
        <v>82.82</v>
      </c>
      <c r="DA6" s="35">
        <f t="shared" si="11"/>
        <v>85.91</v>
      </c>
      <c r="DB6" s="35">
        <f t="shared" si="11"/>
        <v>85.53</v>
      </c>
      <c r="DC6" s="35">
        <f t="shared" si="11"/>
        <v>85.23</v>
      </c>
      <c r="DD6" s="35">
        <f t="shared" si="11"/>
        <v>85.26</v>
      </c>
      <c r="DE6" s="35">
        <f t="shared" si="11"/>
        <v>85.37</v>
      </c>
      <c r="DF6" s="35">
        <f t="shared" si="11"/>
        <v>84.81</v>
      </c>
      <c r="DG6" s="34" t="str">
        <f>IF(DG7="","",IF(DG7="-","【-】","【"&amp;SUBSTITUTE(TEXT(DG7,"#,##0.00"),"-","△")&amp;"】"))</f>
        <v>【89.93】</v>
      </c>
      <c r="DH6" s="35">
        <f>IF(DH7="",NA(),DH7)</f>
        <v>38.47</v>
      </c>
      <c r="DI6" s="35">
        <f t="shared" ref="DI6:DQ6" si="12">IF(DI7="",NA(),DI7)</f>
        <v>48.59</v>
      </c>
      <c r="DJ6" s="35">
        <f t="shared" si="12"/>
        <v>49.97</v>
      </c>
      <c r="DK6" s="35">
        <f t="shared" si="12"/>
        <v>51.56</v>
      </c>
      <c r="DL6" s="35">
        <f t="shared" si="12"/>
        <v>53.33</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1.91</v>
      </c>
      <c r="DT6" s="35">
        <f t="shared" ref="DT6:EB6" si="13">IF(DT7="",NA(),DT7)</f>
        <v>2.42</v>
      </c>
      <c r="DU6" s="35">
        <f t="shared" si="13"/>
        <v>1.22</v>
      </c>
      <c r="DV6" s="35">
        <f t="shared" si="13"/>
        <v>1.59</v>
      </c>
      <c r="DW6" s="35">
        <f t="shared" si="13"/>
        <v>1.64</v>
      </c>
      <c r="DX6" s="35">
        <f t="shared" si="13"/>
        <v>8.39</v>
      </c>
      <c r="DY6" s="35">
        <f t="shared" si="13"/>
        <v>10.09</v>
      </c>
      <c r="DZ6" s="35">
        <f t="shared" si="13"/>
        <v>10.54</v>
      </c>
      <c r="EA6" s="35">
        <f t="shared" si="13"/>
        <v>12.03</v>
      </c>
      <c r="EB6" s="35">
        <f t="shared" si="13"/>
        <v>12.19</v>
      </c>
      <c r="EC6" s="34" t="str">
        <f>IF(EC7="","",IF(EC7="-","【-】","【"&amp;SUBSTITUTE(TEXT(EC7,"#,##0.00"),"-","△")&amp;"】"))</f>
        <v>【15.89】</v>
      </c>
      <c r="ED6" s="35">
        <f>IF(ED7="",NA(),ED7)</f>
        <v>0.31</v>
      </c>
      <c r="EE6" s="35">
        <f t="shared" ref="EE6:EM6" si="14">IF(EE7="",NA(),EE7)</f>
        <v>0.13</v>
      </c>
      <c r="EF6" s="35">
        <f t="shared" si="14"/>
        <v>0.01</v>
      </c>
      <c r="EG6" s="35">
        <f t="shared" si="14"/>
        <v>0.02</v>
      </c>
      <c r="EH6" s="34">
        <f t="shared" si="14"/>
        <v>0</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202118</v>
      </c>
      <c r="D7" s="37">
        <v>46</v>
      </c>
      <c r="E7" s="37">
        <v>1</v>
      </c>
      <c r="F7" s="37">
        <v>0</v>
      </c>
      <c r="G7" s="37">
        <v>1</v>
      </c>
      <c r="H7" s="37" t="s">
        <v>104</v>
      </c>
      <c r="I7" s="37" t="s">
        <v>105</v>
      </c>
      <c r="J7" s="37" t="s">
        <v>106</v>
      </c>
      <c r="K7" s="37" t="s">
        <v>107</v>
      </c>
      <c r="L7" s="37" t="s">
        <v>108</v>
      </c>
      <c r="M7" s="37" t="s">
        <v>109</v>
      </c>
      <c r="N7" s="38" t="s">
        <v>110</v>
      </c>
      <c r="O7" s="38">
        <v>64.33</v>
      </c>
      <c r="P7" s="38">
        <v>97.37</v>
      </c>
      <c r="Q7" s="38">
        <v>3240</v>
      </c>
      <c r="R7" s="38">
        <v>44984</v>
      </c>
      <c r="S7" s="38">
        <v>112.18</v>
      </c>
      <c r="T7" s="38">
        <v>401</v>
      </c>
      <c r="U7" s="38">
        <v>43563</v>
      </c>
      <c r="V7" s="38">
        <v>45.18</v>
      </c>
      <c r="W7" s="38">
        <v>964.21</v>
      </c>
      <c r="X7" s="38">
        <v>115.85</v>
      </c>
      <c r="Y7" s="38">
        <v>123.1</v>
      </c>
      <c r="Z7" s="38">
        <v>124.62</v>
      </c>
      <c r="AA7" s="38">
        <v>119.85</v>
      </c>
      <c r="AB7" s="38">
        <v>130.74</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1248.6199999999999</v>
      </c>
      <c r="AU7" s="38">
        <v>223.51</v>
      </c>
      <c r="AV7" s="38">
        <v>284.5</v>
      </c>
      <c r="AW7" s="38">
        <v>352.28</v>
      </c>
      <c r="AX7" s="38">
        <v>424.08</v>
      </c>
      <c r="AY7" s="38">
        <v>909.68</v>
      </c>
      <c r="AZ7" s="38">
        <v>382.09</v>
      </c>
      <c r="BA7" s="38">
        <v>371.31</v>
      </c>
      <c r="BB7" s="38">
        <v>377.63</v>
      </c>
      <c r="BC7" s="38">
        <v>357.34</v>
      </c>
      <c r="BD7" s="38">
        <v>264.33999999999997</v>
      </c>
      <c r="BE7" s="38">
        <v>497.01</v>
      </c>
      <c r="BF7" s="38">
        <v>477.58</v>
      </c>
      <c r="BG7" s="38">
        <v>449.08</v>
      </c>
      <c r="BH7" s="38">
        <v>413.06</v>
      </c>
      <c r="BI7" s="38">
        <v>380.62</v>
      </c>
      <c r="BJ7" s="38">
        <v>382.65</v>
      </c>
      <c r="BK7" s="38">
        <v>385.06</v>
      </c>
      <c r="BL7" s="38">
        <v>373.09</v>
      </c>
      <c r="BM7" s="38">
        <v>364.71</v>
      </c>
      <c r="BN7" s="38">
        <v>373.69</v>
      </c>
      <c r="BO7" s="38">
        <v>274.27</v>
      </c>
      <c r="BP7" s="38">
        <v>110.32</v>
      </c>
      <c r="BQ7" s="38">
        <v>117.28</v>
      </c>
      <c r="BR7" s="38">
        <v>118.81</v>
      </c>
      <c r="BS7" s="38">
        <v>117.89</v>
      </c>
      <c r="BT7" s="38">
        <v>131.05000000000001</v>
      </c>
      <c r="BU7" s="38">
        <v>96.1</v>
      </c>
      <c r="BV7" s="38">
        <v>99.07</v>
      </c>
      <c r="BW7" s="38">
        <v>99.99</v>
      </c>
      <c r="BX7" s="38">
        <v>100.65</v>
      </c>
      <c r="BY7" s="38">
        <v>99.87</v>
      </c>
      <c r="BZ7" s="38">
        <v>104.36</v>
      </c>
      <c r="CA7" s="38">
        <v>159.33000000000001</v>
      </c>
      <c r="CB7" s="38">
        <v>150.5</v>
      </c>
      <c r="CC7" s="38">
        <v>149.53</v>
      </c>
      <c r="CD7" s="38">
        <v>151.96</v>
      </c>
      <c r="CE7" s="38">
        <v>138.16999999999999</v>
      </c>
      <c r="CF7" s="38">
        <v>178.39</v>
      </c>
      <c r="CG7" s="38">
        <v>173.03</v>
      </c>
      <c r="CH7" s="38">
        <v>171.15</v>
      </c>
      <c r="CI7" s="38">
        <v>170.19</v>
      </c>
      <c r="CJ7" s="38">
        <v>171.81</v>
      </c>
      <c r="CK7" s="38">
        <v>165.71</v>
      </c>
      <c r="CL7" s="38">
        <v>59.62</v>
      </c>
      <c r="CM7" s="38">
        <v>58.3</v>
      </c>
      <c r="CN7" s="38">
        <v>59.52</v>
      </c>
      <c r="CO7" s="38">
        <v>62.72</v>
      </c>
      <c r="CP7" s="38">
        <v>38.729999999999997</v>
      </c>
      <c r="CQ7" s="38">
        <v>59.23</v>
      </c>
      <c r="CR7" s="38">
        <v>58.58</v>
      </c>
      <c r="CS7" s="38">
        <v>58.53</v>
      </c>
      <c r="CT7" s="38">
        <v>59.01</v>
      </c>
      <c r="CU7" s="38">
        <v>60.03</v>
      </c>
      <c r="CV7" s="38">
        <v>60.41</v>
      </c>
      <c r="CW7" s="38">
        <v>83.59</v>
      </c>
      <c r="CX7" s="38">
        <v>83.8</v>
      </c>
      <c r="CY7" s="38">
        <v>84.05</v>
      </c>
      <c r="CZ7" s="38">
        <v>82.82</v>
      </c>
      <c r="DA7" s="38">
        <v>85.91</v>
      </c>
      <c r="DB7" s="38">
        <v>85.53</v>
      </c>
      <c r="DC7" s="38">
        <v>85.23</v>
      </c>
      <c r="DD7" s="38">
        <v>85.26</v>
      </c>
      <c r="DE7" s="38">
        <v>85.37</v>
      </c>
      <c r="DF7" s="38">
        <v>84.81</v>
      </c>
      <c r="DG7" s="38">
        <v>89.93</v>
      </c>
      <c r="DH7" s="38">
        <v>38.47</v>
      </c>
      <c r="DI7" s="38">
        <v>48.59</v>
      </c>
      <c r="DJ7" s="38">
        <v>49.97</v>
      </c>
      <c r="DK7" s="38">
        <v>51.56</v>
      </c>
      <c r="DL7" s="38">
        <v>53.33</v>
      </c>
      <c r="DM7" s="38">
        <v>37.340000000000003</v>
      </c>
      <c r="DN7" s="38">
        <v>44.31</v>
      </c>
      <c r="DO7" s="38">
        <v>45.75</v>
      </c>
      <c r="DP7" s="38">
        <v>46.9</v>
      </c>
      <c r="DQ7" s="38">
        <v>47.28</v>
      </c>
      <c r="DR7" s="38">
        <v>48.12</v>
      </c>
      <c r="DS7" s="38">
        <v>1.91</v>
      </c>
      <c r="DT7" s="38">
        <v>2.42</v>
      </c>
      <c r="DU7" s="38">
        <v>1.22</v>
      </c>
      <c r="DV7" s="38">
        <v>1.59</v>
      </c>
      <c r="DW7" s="38">
        <v>1.64</v>
      </c>
      <c r="DX7" s="38">
        <v>8.39</v>
      </c>
      <c r="DY7" s="38">
        <v>10.09</v>
      </c>
      <c r="DZ7" s="38">
        <v>10.54</v>
      </c>
      <c r="EA7" s="38">
        <v>12.03</v>
      </c>
      <c r="EB7" s="38">
        <v>12.19</v>
      </c>
      <c r="EC7" s="38">
        <v>15.89</v>
      </c>
      <c r="ED7" s="38">
        <v>0.31</v>
      </c>
      <c r="EE7" s="38">
        <v>0.13</v>
      </c>
      <c r="EF7" s="38">
        <v>0.01</v>
      </c>
      <c r="EG7" s="38">
        <v>0.02</v>
      </c>
      <c r="EH7" s="38">
        <v>0</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2019-02-20T12:13:34Z</cp:lastPrinted>
  <dcterms:created xsi:type="dcterms:W3CDTF">2018-12-03T08:31:20Z</dcterms:created>
  <dcterms:modified xsi:type="dcterms:W3CDTF">2019-02-20T12:13:37Z</dcterms:modified>
  <cp:category/>
</cp:coreProperties>
</file>