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h3moSEfurp349S1MYppJaKe0sZAcDdDeqYL4re6BqOlCHr3lJ83PobM4JlD7ashqdeMTXH531D/NeeM3D0Uw==" workbookSaltValue="5tYQwJ0VOzCTDcT6SOYPGg==" workbookSpinCount="100000" lockStructure="1"/>
  <bookViews>
    <workbookView xWindow="0" yWindow="15" windowWidth="1536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<sst xmlns="http://schemas.openxmlformats.org/spreadsheetml/2006/main" count="235" uniqueCount="123">
  <si>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</si>
  <si>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</si>
  <si>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</si>
  <si>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</si>
  <si>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</si>
  <si>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</si>
  <si>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</si>
  <si>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</si>
  <si>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</si>
  <si>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</si>
  <si>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</si>
  <si>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</si>
  <si>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</si>
  <si>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</si>
  <si>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</si>
  <si>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</si>
  <si>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</si>
  <si>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</si>
  <si>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</si>
  <si>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</si>
  <si>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</si>
  <si>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</si>
  <si>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</si>
  <si>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</si>
  <si>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</si>
  <si>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</si>
  <si>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</si>
  <si>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</si>
  <si>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</si>
  <si>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</si>
  <si>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</si>
  <si>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</si>
  <si>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</si>
  <si>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</si>
  <si>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</si>
  <si>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</si>
  <si>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</si>
  <si>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</si>
  <si>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</si>
  <si>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</si>
  <si>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</si>
  <si>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</si>
  <si>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</si>
  <si>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</si>
  <si>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</si>
  <si>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</si>
  <si>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</si>
  <si>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</si>
  <si>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</si>
  <si>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</si>
  <si>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</si>
  <si>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</si>
  <si>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</si>
  <si>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</si>
  <si>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</si>
  <si>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</si>
  <si>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</si>
  <si>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</si>
  <si>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</si>
  <si>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</si>
  <si>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</si>
  <si>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</si>
  <si>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</si>
  <si>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</si>
  <si>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</si>
  <si>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</si>
  <si>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</si>
  <si>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</si>
  <si>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</si>
  <si>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</si>
  <si>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</si>
  <si>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</si>
  <si>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</si>
  <si>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</si>
  <si>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</si>
  <si>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</si>
  <si>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</si>
  <si>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</si>
  <si>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</si>
  <si>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</si>
  <si>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</si>
  <si>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</si>
  <si>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</si>
  <si>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</si>
  <si>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</si>
  <si>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</si>
  <si>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</si>
  <si>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</si>
  <si>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</si>
  <si>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</si>
  <si>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</si>
  <si>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</si>
  <si>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</si>
  <si>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</si>
  <si>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</si>
  <si>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</si>
  <si>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</si>
  <si>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</si>
  <si>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</si>
  <si>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</si>
  <si>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</si>
  <si>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</si>
  <si>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</si>
  <si>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</si>
  <si>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</si>
  <si>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</si>
  <si>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</si>
  <si>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</si>
  <si>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駒ケ根市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</si>
  <si>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</si>
  <si>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</si>
  <si>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</si>
  <si>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</si>
  <si>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</si>
  <si>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</si>
  <si>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</si>
  <si>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</si>
  <si>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</si>
  <si>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</si>
  <si>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</si>
  <si>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・供用開始からおよそ20年を経過したところであり管渠の老朽化度合は低い。
・処理場機器などは、法定耐用年数を超過したものもあり、更新や長寿命化等の必要性も高まってきている。H27に処理場の長寿命化工事が完了するなど、長期的な視点での施設更新を行っており、減価償却率の上昇を抑制している。</t>
    <rPh sb="1" eb="3">
      <t>キョウヨウ</t>
    </rPh>
    <rPh sb="3" eb="5">
      <t>カイシ</t>
    </rPh>
    <rPh sb="12" eb="13">
      <t>ネン</t>
    </rPh>
    <rPh sb="14" eb="16">
      <t>ケイカ</t>
    </rPh>
    <rPh sb="24" eb="26">
      <t>カンキョ</t>
    </rPh>
    <rPh sb="27" eb="30">
      <t>ロウキュウカ</t>
    </rPh>
    <rPh sb="30" eb="32">
      <t>ドア</t>
    </rPh>
    <rPh sb="33" eb="34">
      <t>ヒク</t>
    </rPh>
    <rPh sb="39" eb="42">
      <t>ショリジョウ</t>
    </rPh>
    <rPh sb="42" eb="44">
      <t>キキ</t>
    </rPh>
    <rPh sb="48" eb="50">
      <t>ホウテイ</t>
    </rPh>
    <rPh sb="50" eb="52">
      <t>タイヨウ</t>
    </rPh>
    <rPh sb="52" eb="54">
      <t>ネンスウ</t>
    </rPh>
    <rPh sb="55" eb="57">
      <t>チョウカ</t>
    </rPh>
    <rPh sb="65" eb="67">
      <t>コウシン</t>
    </rPh>
    <rPh sb="68" eb="69">
      <t>チョウ</t>
    </rPh>
    <rPh sb="69" eb="72">
      <t>ジュミョウカ</t>
    </rPh>
    <rPh sb="72" eb="73">
      <t>トウ</t>
    </rPh>
    <rPh sb="74" eb="77">
      <t>ヒツヨウセイ</t>
    </rPh>
    <rPh sb="78" eb="79">
      <t>タカ</t>
    </rPh>
    <rPh sb="91" eb="94">
      <t>ショリジョウ</t>
    </rPh>
    <rPh sb="95" eb="96">
      <t>チョウ</t>
    </rPh>
    <rPh sb="96" eb="99">
      <t>ジュミョウカ</t>
    </rPh>
    <rPh sb="99" eb="101">
      <t>コウジ</t>
    </rPh>
    <rPh sb="102" eb="104">
      <t>カンリョウ</t>
    </rPh>
    <rPh sb="109" eb="112">
      <t>チョウキテキ</t>
    </rPh>
    <rPh sb="113" eb="115">
      <t>シテン</t>
    </rPh>
    <rPh sb="117" eb="119">
      <t>シセツ</t>
    </rPh>
    <rPh sb="119" eb="121">
      <t>コウシン</t>
    </rPh>
    <rPh sb="122" eb="123">
      <t>オコナ</t>
    </rPh>
    <rPh sb="128" eb="130">
      <t>ゲンカ</t>
    </rPh>
    <rPh sb="130" eb="132">
      <t>ショウキャク</t>
    </rPh>
    <rPh sb="132" eb="133">
      <t>リツ</t>
    </rPh>
    <rPh sb="134" eb="136">
      <t>ジョウショウ</t>
    </rPh>
    <rPh sb="137" eb="139">
      <t>ヨクセイ</t>
    </rPh>
    <phoneticPr fontId="4"/>
  </si>
  <si>
    <t xml:space="preserve">　今後の建設投資も企業債残高も減少傾向にあるが、単年度毎の元利償還額のピークがH33にあり、資本費平準化債により減価償却額との差額負担について緩和措置をとっている。現状分析による今後の課題は、一般会計繰入金の水準を安定させることと、将来の大量更新に向けた自己資本の積み増しが必要と
なっていることにある。
　財政部門との協議により安定的な繰入の水準となるよう取り組む。
　このほか、有収水量や人口の減少等を見据えた経費回収率は今後も100％超を見込んでおり、効率的な事業の運営に引き続き取り組む。
</t>
    <rPh sb="24" eb="27">
      <t>タンネンド</t>
    </rPh>
    <rPh sb="27" eb="28">
      <t>ゴト</t>
    </rPh>
    <rPh sb="29" eb="31">
      <t>ガンリ</t>
    </rPh>
    <rPh sb="31" eb="33">
      <t>ショウカン</t>
    </rPh>
    <rPh sb="33" eb="34">
      <t>ガク</t>
    </rPh>
    <rPh sb="46" eb="48">
      <t>シホン</t>
    </rPh>
    <rPh sb="48" eb="49">
      <t>ヒ</t>
    </rPh>
    <rPh sb="49" eb="52">
      <t>ヘイジュンカ</t>
    </rPh>
    <rPh sb="52" eb="53">
      <t>サイ</t>
    </rPh>
    <rPh sb="56" eb="58">
      <t>ゲンカ</t>
    </rPh>
    <rPh sb="58" eb="60">
      <t>ショウキャク</t>
    </rPh>
    <rPh sb="60" eb="61">
      <t>ガク</t>
    </rPh>
    <rPh sb="63" eb="65">
      <t>サガク</t>
    </rPh>
    <rPh sb="65" eb="67">
      <t>フタン</t>
    </rPh>
    <rPh sb="71" eb="73">
      <t>カンワ</t>
    </rPh>
    <rPh sb="73" eb="75">
      <t>ソチ</t>
    </rPh>
    <rPh sb="89" eb="91">
      <t>コンゴ</t>
    </rPh>
    <rPh sb="154" eb="156">
      <t>ザイセイ</t>
    </rPh>
    <rPh sb="156" eb="158">
      <t>ブモン</t>
    </rPh>
    <rPh sb="160" eb="162">
      <t>キョウギ</t>
    </rPh>
    <rPh sb="169" eb="171">
      <t>クリイレ</t>
    </rPh>
    <rPh sb="172" eb="174">
      <t>スイジュン</t>
    </rPh>
    <rPh sb="179" eb="180">
      <t>ト</t>
    </rPh>
    <rPh sb="181" eb="182">
      <t>ク</t>
    </rPh>
    <rPh sb="213" eb="215">
      <t>コンゴ</t>
    </rPh>
    <phoneticPr fontId="4"/>
  </si>
  <si>
    <t>・一般会計からの繰入金の水準が安定し、経常収支比率が平均をやや上回る水準となっている。経費回収率は100％を超えており、使用者が負担すべき必要経費は収入で賄えている。料金収入も微増の傾向であり、今後もこの状況は続くとみられる。
・これまでの経営努力により累積欠損金はなく今後も発生しない見込みである。
・資本費平準化債の活用などによりキャッシュ確保がされており、流動比率は類似団体平均を上回り、100％を超える水準を維持しており、今後のこの状況が続くとみている。
・これまでの積極的な投資により企業債残高対事業規模比率が高く、将来世代に対する負担が平均と比べて高くなっている傾向があるが、整備の進捗により回収が進み、比率は低下傾向にある。今後の低下傾向が続くとみている。
・処理場がひとつであることなど有利な条件もあり、汚水処理原価は類似団体平均を下回り、施設利用率は類似団体平均を上回っており、今後もこの状況が続くものとみている。
・水洗化率が平均より低位にあるが、供用区域拡大に伴い増加しており、今後も増加が見込まれている。</t>
    <rPh sb="12" eb="14">
      <t>スイジュン</t>
    </rPh>
    <rPh sb="15" eb="17">
      <t>アンテイ</t>
    </rPh>
    <rPh sb="83" eb="85">
      <t>リョウキン</t>
    </rPh>
    <rPh sb="85" eb="87">
      <t>シュウニュウ</t>
    </rPh>
    <rPh sb="88" eb="90">
      <t>ビゾウ</t>
    </rPh>
    <rPh sb="91" eb="93">
      <t>ケイコウ</t>
    </rPh>
    <rPh sb="97" eb="99">
      <t>コンゴ</t>
    </rPh>
    <rPh sb="102" eb="104">
      <t>ジョウキョウ</t>
    </rPh>
    <rPh sb="105" eb="106">
      <t>ツヅ</t>
    </rPh>
    <rPh sb="121" eb="123">
      <t>ケイエイ</t>
    </rPh>
    <rPh sb="123" eb="125">
      <t>ドリョク</t>
    </rPh>
    <rPh sb="136" eb="138">
      <t>コンゴ</t>
    </rPh>
    <rPh sb="139" eb="141">
      <t>ハッセイ</t>
    </rPh>
    <rPh sb="144" eb="146">
      <t>ミコ</t>
    </rPh>
    <rPh sb="154" eb="156">
      <t>シホン</t>
    </rPh>
    <rPh sb="156" eb="157">
      <t>ヒ</t>
    </rPh>
    <rPh sb="157" eb="160">
      <t>ヘイジュンカ</t>
    </rPh>
    <rPh sb="160" eb="161">
      <t>サイ</t>
    </rPh>
    <rPh sb="162" eb="164">
      <t>カツヨウ</t>
    </rPh>
    <rPh sb="174" eb="176">
      <t>カクホ</t>
    </rPh>
    <rPh sb="217" eb="219">
      <t>コンゴ</t>
    </rPh>
    <rPh sb="222" eb="224">
      <t>ジョウキョウ</t>
    </rPh>
    <rPh sb="225" eb="226">
      <t>ツヅ</t>
    </rPh>
    <rPh sb="241" eb="244">
      <t>セッキョクテキ</t>
    </rPh>
    <rPh sb="245" eb="247">
      <t>トウシ</t>
    </rPh>
    <rPh sb="297" eb="299">
      <t>セイビ</t>
    </rPh>
    <rPh sb="300" eb="302">
      <t>シンチョク</t>
    </rPh>
    <rPh sb="305" eb="307">
      <t>カイシュウ</t>
    </rPh>
    <rPh sb="308" eb="309">
      <t>スス</t>
    </rPh>
    <rPh sb="311" eb="313">
      <t>ヒリツ</t>
    </rPh>
    <rPh sb="314" eb="316">
      <t>テイカ</t>
    </rPh>
    <rPh sb="316" eb="318">
      <t>ケイコウ</t>
    </rPh>
    <rPh sb="322" eb="324">
      <t>コンゴ</t>
    </rPh>
    <rPh sb="325" eb="327">
      <t>テイカ</t>
    </rPh>
    <rPh sb="327" eb="329">
      <t>ケイコウ</t>
    </rPh>
    <rPh sb="330" eb="331">
      <t>ツヅ</t>
    </rPh>
    <rPh sb="402" eb="404">
      <t>コンゴ</t>
    </rPh>
    <rPh sb="407" eb="409">
      <t>ジョウキョウ</t>
    </rPh>
    <rPh sb="410" eb="411">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</si>
</sst>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0.26</c:v>
                </c:pt>
                <c:pt idx="1">
                  <c:v>0.04</c:v>
                </c:pt>
                <c:pt idx="2">
                  <c:v>1.18</c:v>
                </c:pt>
                <c:pt idx="3">
                  <c:v>0.95</c:v>
                </c:pt>
                <c:pt idx="4">
                  <c:v>0.35</c:v>
                </c:pt>
              </c:numCache>
            </c:numRef>
          </c:val>
          <c:extLst xmlns:c16r2="http://schemas.microsoft.com/office/drawing/2015/06/chart">
            <c:ext xmlns:c16="http://schemas.microsoft.com/office/drawing/2014/chart" uri="{C3380CC4-5D6E-409C-BE32-E72D297353CC}">
              <c16:uniqueId val="{00000000-F62C-4702-8644-1FE7069A82D5}"/>
            </c:ext>
          </c:extLst>
        </c:ser>
        <c:dLbls>
          <c:showLegendKey val="0"/>
          <c:showVal val="0"/>
          <c:showCatName val="0"/>
          <c:showSerName val="0"/>
          <c:showPercent val="0"/>
          <c:showBubbleSize val="0"/>
        </c:dLbls>
        <c:gapWidth val="150"/>
        <c:axId val="90828160"/>
        <c:axId val="3087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F62C-4702-8644-1FE7069A82D5}"/>
            </c:ext>
          </c:extLst>
        </c:ser>
        <c:dLbls>
          <c:showLegendKey val="0"/>
          <c:showVal val="0"/>
          <c:showCatName val="0"/>
          <c:showSerName val="0"/>
          <c:showPercent val="0"/>
          <c:showBubbleSize val="0"/>
        </c:dLbls>
        <c:marker val="1"/>
        <c:smooth val="0"/>
        <c:axId val="90828160"/>
        <c:axId val="30873088"/>
      </c:lineChart>
      <c:dateAx>
        <c:axId val="90828160"/>
        <c:scaling>
          <c:orientation val="minMax"/>
        </c:scaling>
        <c:delete val="1"/>
        <c:axPos val="b"/>
        <c:numFmt formatCode="ge" sourceLinked="1"/>
        <c:majorTickMark val="none"/>
        <c:minorTickMark val="none"/>
        <c:tickLblPos val="none"/>
        <c:crossAx val="30873088"/>
        <c:crosses val="autoZero"/>
        <c:auto val="1"/>
        <c:lblOffset val="100"/>
        <c:baseTimeUnit val="years"/>
      </c:dateAx>
      <c:valAx>
        <c:axId val="308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61.8</c:v>
                </c:pt>
                <c:pt idx="1">
                  <c:v>63.64</c:v>
                </c:pt>
                <c:pt idx="2">
                  <c:v>64.569999999999993</c:v>
                </c:pt>
                <c:pt idx="3">
                  <c:v>65.69</c:v>
                </c:pt>
                <c:pt idx="4">
                  <c:v>65.36</c:v>
                </c:pt>
              </c:numCache>
            </c:numRef>
          </c:val>
          <c:extLst xmlns:c16r2="http://schemas.microsoft.com/office/drawing/2015/06/chart">
            <c:ext xmlns:c16="http://schemas.microsoft.com/office/drawing/2014/chart" uri="{C3380CC4-5D6E-409C-BE32-E72D297353CC}">
              <c16:uniqueId val="{00000000-86DF-4560-B0D2-5D125D6C52A9}"/>
            </c:ext>
          </c:extLst>
        </c:ser>
        <c:dLbls>
          <c:showLegendKey val="0"/>
          <c:showVal val="0"/>
          <c:showCatName val="0"/>
          <c:showSerName val="0"/>
          <c:showPercent val="0"/>
          <c:showBubbleSize val="0"/>
        </c:dLbls>
        <c:gapWidth val="150"/>
        <c:axId val="90876928"/>
        <c:axId val="9089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86DF-4560-B0D2-5D125D6C52A9}"/>
            </c:ext>
          </c:extLst>
        </c:ser>
        <c:dLbls>
          <c:showLegendKey val="0"/>
          <c:showVal val="0"/>
          <c:showCatName val="0"/>
          <c:showSerName val="0"/>
          <c:showPercent val="0"/>
          <c:showBubbleSize val="0"/>
        </c:dLbls>
        <c:marker val="1"/>
        <c:smooth val="0"/>
        <c:axId val="90876928"/>
        <c:axId val="90895488"/>
      </c:lineChart>
      <c:dateAx>
        <c:axId val="90876928"/>
        <c:scaling>
          <c:orientation val="minMax"/>
        </c:scaling>
        <c:delete val="1"/>
        <c:axPos val="b"/>
        <c:numFmt formatCode="ge" sourceLinked="1"/>
        <c:majorTickMark val="none"/>
        <c:minorTickMark val="none"/>
        <c:tickLblPos val="none"/>
        <c:crossAx val="90895488"/>
        <c:crosses val="autoZero"/>
        <c:auto val="1"/>
        <c:lblOffset val="100"/>
        <c:baseTimeUnit val="years"/>
      </c:dateAx>
      <c:valAx>
        <c:axId val="908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80.069999999999993</c:v>
                </c:pt>
                <c:pt idx="1">
                  <c:v>80.569999999999993</c:v>
                </c:pt>
                <c:pt idx="2">
                  <c:v>81.58</c:v>
                </c:pt>
                <c:pt idx="3">
                  <c:v>82.87</c:v>
                </c:pt>
                <c:pt idx="4">
                  <c:v>83.39</c:v>
                </c:pt>
              </c:numCache>
            </c:numRef>
          </c:val>
          <c:extLst xmlns:c16r2="http://schemas.microsoft.com/office/drawing/2015/06/chart">
            <c:ext xmlns:c16="http://schemas.microsoft.com/office/drawing/2014/chart" uri="{C3380CC4-5D6E-409C-BE32-E72D297353CC}">
              <c16:uniqueId val="{00000000-FB40-430F-AA2A-83B3AE6E88A2}"/>
            </c:ext>
          </c:extLst>
        </c:ser>
        <c:dLbls>
          <c:showLegendKey val="0"/>
          <c:showVal val="0"/>
          <c:showCatName val="0"/>
          <c:showSerName val="0"/>
          <c:showPercent val="0"/>
          <c:showBubbleSize val="0"/>
        </c:dLbls>
        <c:gapWidth val="150"/>
        <c:axId val="90942848"/>
        <c:axId val="9094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FB40-430F-AA2A-83B3AE6E88A2}"/>
            </c:ext>
          </c:extLst>
        </c:ser>
        <c:dLbls>
          <c:showLegendKey val="0"/>
          <c:showVal val="0"/>
          <c:showCatName val="0"/>
          <c:showSerName val="0"/>
          <c:showPercent val="0"/>
          <c:showBubbleSize val="0"/>
        </c:dLbls>
        <c:marker val="1"/>
        <c:smooth val="0"/>
        <c:axId val="90942848"/>
        <c:axId val="90945024"/>
      </c:lineChart>
      <c:dateAx>
        <c:axId val="90942848"/>
        <c:scaling>
          <c:orientation val="minMax"/>
        </c:scaling>
        <c:delete val="1"/>
        <c:axPos val="b"/>
        <c:numFmt formatCode="ge" sourceLinked="1"/>
        <c:majorTickMark val="none"/>
        <c:minorTickMark val="none"/>
        <c:tickLblPos val="none"/>
        <c:crossAx val="90945024"/>
        <c:crosses val="autoZero"/>
        <c:auto val="1"/>
        <c:lblOffset val="100"/>
        <c:baseTimeUnit val="years"/>
      </c:dateAx>
      <c:valAx>
        <c:axId val="909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84.71</c:v>
                </c:pt>
                <c:pt idx="1">
                  <c:v>97.77</c:v>
                </c:pt>
                <c:pt idx="2">
                  <c:v>112.57</c:v>
                </c:pt>
                <c:pt idx="3">
                  <c:v>116.02</c:v>
                </c:pt>
                <c:pt idx="4">
                  <c:v>113.26</c:v>
                </c:pt>
              </c:numCache>
            </c:numRef>
          </c:val>
          <c:extLst xmlns:c16r2="http://schemas.microsoft.com/office/drawing/2015/06/chart">
            <c:ext xmlns:c16="http://schemas.microsoft.com/office/drawing/2014/chart" uri="{C3380CC4-5D6E-409C-BE32-E72D297353CC}">
              <c16:uniqueId val="{00000000-5E89-487F-9E97-CD1354AC82C3}"/>
            </c:ext>
          </c:extLst>
        </c:ser>
        <c:dLbls>
          <c:showLegendKey val="0"/>
          <c:showVal val="0"/>
          <c:showCatName val="0"/>
          <c:showSerName val="0"/>
          <c:showPercent val="0"/>
          <c:showBubbleSize val="0"/>
        </c:dLbls>
        <c:gapWidth val="150"/>
        <c:axId val="30920704"/>
        <c:axId val="3092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104.18</c:v>
                </c:pt>
                <c:pt idx="1">
                  <c:v>108.69</c:v>
                </c:pt>
                <c:pt idx="2">
                  <c:v>110.8</c:v>
                </c:pt>
                <c:pt idx="3">
                  <c:v>110.07</c:v>
                </c:pt>
                <c:pt idx="4">
                  <c:v>106.7</c:v>
                </c:pt>
              </c:numCache>
            </c:numRef>
          </c:val>
          <c:smooth val="0"/>
          <c:extLst xmlns:c16r2="http://schemas.microsoft.com/office/drawing/2015/06/chart">
            <c:ext xmlns:c16="http://schemas.microsoft.com/office/drawing/2014/chart" uri="{C3380CC4-5D6E-409C-BE32-E72D297353CC}">
              <c16:uniqueId val="{00000001-5E89-487F-9E97-CD1354AC82C3}"/>
            </c:ext>
          </c:extLst>
        </c:ser>
        <c:dLbls>
          <c:showLegendKey val="0"/>
          <c:showVal val="0"/>
          <c:showCatName val="0"/>
          <c:showSerName val="0"/>
          <c:showPercent val="0"/>
          <c:showBubbleSize val="0"/>
        </c:dLbls>
        <c:marker val="1"/>
        <c:smooth val="0"/>
        <c:axId val="30920704"/>
        <c:axId val="30922624"/>
      </c:lineChart>
      <c:dateAx>
        <c:axId val="30920704"/>
        <c:scaling>
          <c:orientation val="minMax"/>
        </c:scaling>
        <c:delete val="1"/>
        <c:axPos val="b"/>
        <c:numFmt formatCode="ge" sourceLinked="1"/>
        <c:majorTickMark val="none"/>
        <c:minorTickMark val="none"/>
        <c:tickLblPos val="none"/>
        <c:crossAx val="30922624"/>
        <c:crosses val="autoZero"/>
        <c:auto val="1"/>
        <c:lblOffset val="100"/>
        <c:baseTimeUnit val="years"/>
      </c:dateAx>
      <c:valAx>
        <c:axId val="309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19.7</c:v>
                </c:pt>
                <c:pt idx="1">
                  <c:v>32.42</c:v>
                </c:pt>
                <c:pt idx="2">
                  <c:v>32.799999999999997</c:v>
                </c:pt>
                <c:pt idx="3">
                  <c:v>34.53</c:v>
                </c:pt>
                <c:pt idx="4">
                  <c:v>36.39</c:v>
                </c:pt>
              </c:numCache>
            </c:numRef>
          </c:val>
          <c:extLst xmlns:c16r2="http://schemas.microsoft.com/office/drawing/2015/06/chart">
            <c:ext xmlns:c16="http://schemas.microsoft.com/office/drawing/2014/chart" uri="{C3380CC4-5D6E-409C-BE32-E72D297353CC}">
              <c16:uniqueId val="{00000000-495E-4E6D-ACB1-E0593DCE40D7}"/>
            </c:ext>
          </c:extLst>
        </c:ser>
        <c:dLbls>
          <c:showLegendKey val="0"/>
          <c:showVal val="0"/>
          <c:showCatName val="0"/>
          <c:showSerName val="0"/>
          <c:showPercent val="0"/>
          <c:showBubbleSize val="0"/>
        </c:dLbls>
        <c:gapWidth val="150"/>
        <c:axId val="30859648"/>
        <c:axId val="3086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14.44</c:v>
                </c:pt>
                <c:pt idx="1">
                  <c:v>21.09</c:v>
                </c:pt>
                <c:pt idx="2">
                  <c:v>22.6</c:v>
                </c:pt>
                <c:pt idx="3">
                  <c:v>26.91</c:v>
                </c:pt>
                <c:pt idx="4">
                  <c:v>26.81</c:v>
                </c:pt>
              </c:numCache>
            </c:numRef>
          </c:val>
          <c:smooth val="0"/>
          <c:extLst xmlns:c16r2="http://schemas.microsoft.com/office/drawing/2015/06/chart">
            <c:ext xmlns:c16="http://schemas.microsoft.com/office/drawing/2014/chart" uri="{C3380CC4-5D6E-409C-BE32-E72D297353CC}">
              <c16:uniqueId val="{00000001-495E-4E6D-ACB1-E0593DCE40D7}"/>
            </c:ext>
          </c:extLst>
        </c:ser>
        <c:dLbls>
          <c:showLegendKey val="0"/>
          <c:showVal val="0"/>
          <c:showCatName val="0"/>
          <c:showSerName val="0"/>
          <c:showPercent val="0"/>
          <c:showBubbleSize val="0"/>
        </c:dLbls>
        <c:marker val="1"/>
        <c:smooth val="0"/>
        <c:axId val="30859648"/>
        <c:axId val="30861568"/>
      </c:lineChart>
      <c:dateAx>
        <c:axId val="30859648"/>
        <c:scaling>
          <c:orientation val="minMax"/>
        </c:scaling>
        <c:delete val="1"/>
        <c:axPos val="b"/>
        <c:numFmt formatCode="ge" sourceLinked="1"/>
        <c:majorTickMark val="none"/>
        <c:minorTickMark val="none"/>
        <c:tickLblPos val="none"/>
        <c:crossAx val="30861568"/>
        <c:crosses val="autoZero"/>
        <c:auto val="1"/>
        <c:lblOffset val="100"/>
        <c:baseTimeUnit val="years"/>
      </c:dateAx>
      <c:valAx>
        <c:axId val="308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03-4A98-B18E-6FEADF2CD764}"/>
            </c:ext>
          </c:extLst>
        </c:ser>
        <c:dLbls>
          <c:showLegendKey val="0"/>
          <c:showVal val="0"/>
          <c:showCatName val="0"/>
          <c:showSerName val="0"/>
          <c:showPercent val="0"/>
          <c:showBubbleSize val="0"/>
        </c:dLbls>
        <c:gapWidth val="150"/>
        <c:axId val="31281920"/>
        <c:axId val="3128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403-4A98-B18E-6FEADF2CD764}"/>
            </c:ext>
          </c:extLst>
        </c:ser>
        <c:dLbls>
          <c:showLegendKey val="0"/>
          <c:showVal val="0"/>
          <c:showCatName val="0"/>
          <c:showSerName val="0"/>
          <c:showPercent val="0"/>
          <c:showBubbleSize val="0"/>
        </c:dLbls>
        <c:marker val="1"/>
        <c:smooth val="0"/>
        <c:axId val="31281920"/>
        <c:axId val="31283840"/>
      </c:lineChart>
      <c:dateAx>
        <c:axId val="31281920"/>
        <c:scaling>
          <c:orientation val="minMax"/>
        </c:scaling>
        <c:delete val="1"/>
        <c:axPos val="b"/>
        <c:numFmt formatCode="ge" sourceLinked="1"/>
        <c:majorTickMark val="none"/>
        <c:minorTickMark val="none"/>
        <c:tickLblPos val="none"/>
        <c:crossAx val="31283840"/>
        <c:crosses val="autoZero"/>
        <c:auto val="1"/>
        <c:lblOffset val="100"/>
        <c:baseTimeUnit val="years"/>
      </c:dateAx>
      <c:valAx>
        <c:axId val="312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834.61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A8-48CB-8E00-E7DC25FF80AB}"/>
            </c:ext>
          </c:extLst>
        </c:ser>
        <c:dLbls>
          <c:showLegendKey val="0"/>
          <c:showVal val="0"/>
          <c:showCatName val="0"/>
          <c:showSerName val="0"/>
          <c:showPercent val="0"/>
          <c:showBubbleSize val="0"/>
        </c:dLbls>
        <c:gapWidth val="150"/>
        <c:axId val="31324032"/>
        <c:axId val="3094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95.59</c:v>
                </c:pt>
                <c:pt idx="1">
                  <c:v>29.24</c:v>
                </c:pt>
                <c:pt idx="2">
                  <c:v>31.45</c:v>
                </c:pt>
                <c:pt idx="3">
                  <c:v>31.4</c:v>
                </c:pt>
                <c:pt idx="4">
                  <c:v>26.14</c:v>
                </c:pt>
              </c:numCache>
            </c:numRef>
          </c:val>
          <c:smooth val="0"/>
          <c:extLst xmlns:c16r2="http://schemas.microsoft.com/office/drawing/2015/06/chart">
            <c:ext xmlns:c16="http://schemas.microsoft.com/office/drawing/2014/chart" uri="{C3380CC4-5D6E-409C-BE32-E72D297353CC}">
              <c16:uniqueId val="{00000001-8EA8-48CB-8E00-E7DC25FF80AB}"/>
            </c:ext>
          </c:extLst>
        </c:ser>
        <c:dLbls>
          <c:showLegendKey val="0"/>
          <c:showVal val="0"/>
          <c:showCatName val="0"/>
          <c:showSerName val="0"/>
          <c:showPercent val="0"/>
          <c:showBubbleSize val="0"/>
        </c:dLbls>
        <c:marker val="1"/>
        <c:smooth val="0"/>
        <c:axId val="31324032"/>
        <c:axId val="30941184"/>
      </c:lineChart>
      <c:dateAx>
        <c:axId val="31324032"/>
        <c:scaling>
          <c:orientation val="minMax"/>
        </c:scaling>
        <c:delete val="1"/>
        <c:axPos val="b"/>
        <c:numFmt formatCode="ge" sourceLinked="1"/>
        <c:majorTickMark val="none"/>
        <c:minorTickMark val="none"/>
        <c:tickLblPos val="none"/>
        <c:crossAx val="30941184"/>
        <c:crosses val="autoZero"/>
        <c:auto val="1"/>
        <c:lblOffset val="100"/>
        <c:baseTimeUnit val="years"/>
      </c:dateAx>
      <c:valAx>
        <c:axId val="309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582.29999999999995</c:v>
                </c:pt>
                <c:pt idx="1">
                  <c:v>100.95</c:v>
                </c:pt>
                <c:pt idx="2">
                  <c:v>105.63</c:v>
                </c:pt>
                <c:pt idx="3">
                  <c:v>110.83</c:v>
                </c:pt>
                <c:pt idx="4">
                  <c:v>112.44</c:v>
                </c:pt>
              </c:numCache>
            </c:numRef>
          </c:val>
          <c:extLst xmlns:c16r2="http://schemas.microsoft.com/office/drawing/2015/06/chart">
            <c:ext xmlns:c16="http://schemas.microsoft.com/office/drawing/2014/chart" uri="{C3380CC4-5D6E-409C-BE32-E72D297353CC}">
              <c16:uniqueId val="{00000000-D956-4283-B12B-F226519C92F5}"/>
            </c:ext>
          </c:extLst>
        </c:ser>
        <c:dLbls>
          <c:showLegendKey val="0"/>
          <c:showVal val="0"/>
          <c:showCatName val="0"/>
          <c:showSerName val="0"/>
          <c:showPercent val="0"/>
          <c:showBubbleSize val="0"/>
        </c:dLbls>
        <c:gapWidth val="150"/>
        <c:axId val="30963584"/>
        <c:axId val="3096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318.06</c:v>
                </c:pt>
                <c:pt idx="1">
                  <c:v>68.510000000000005</c:v>
                </c:pt>
                <c:pt idx="2">
                  <c:v>70.16</c:v>
                </c:pt>
                <c:pt idx="3">
                  <c:v>79.709999999999994</c:v>
                </c:pt>
                <c:pt idx="4">
                  <c:v>68.290000000000006</c:v>
                </c:pt>
              </c:numCache>
            </c:numRef>
          </c:val>
          <c:smooth val="0"/>
          <c:extLst xmlns:c16r2="http://schemas.microsoft.com/office/drawing/2015/06/chart">
            <c:ext xmlns:c16="http://schemas.microsoft.com/office/drawing/2014/chart" uri="{C3380CC4-5D6E-409C-BE32-E72D297353CC}">
              <c16:uniqueId val="{00000001-D956-4283-B12B-F226519C92F5}"/>
            </c:ext>
          </c:extLst>
        </c:ser>
        <c:dLbls>
          <c:showLegendKey val="0"/>
          <c:showVal val="0"/>
          <c:showCatName val="0"/>
          <c:showSerName val="0"/>
          <c:showPercent val="0"/>
          <c:showBubbleSize val="0"/>
        </c:dLbls>
        <c:marker val="1"/>
        <c:smooth val="0"/>
        <c:axId val="30963584"/>
        <c:axId val="30969856"/>
      </c:lineChart>
      <c:dateAx>
        <c:axId val="30963584"/>
        <c:scaling>
          <c:orientation val="minMax"/>
        </c:scaling>
        <c:delete val="1"/>
        <c:axPos val="b"/>
        <c:numFmt formatCode="ge" sourceLinked="1"/>
        <c:majorTickMark val="none"/>
        <c:minorTickMark val="none"/>
        <c:tickLblPos val="none"/>
        <c:crossAx val="30969856"/>
        <c:crosses val="autoZero"/>
        <c:auto val="1"/>
        <c:lblOffset val="100"/>
        <c:baseTimeUnit val="years"/>
      </c:dateAx>
      <c:valAx>
        <c:axId val="309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2560.9</c:v>
                </c:pt>
                <c:pt idx="1">
                  <c:v>2522.9</c:v>
                </c:pt>
                <c:pt idx="2">
                  <c:v>2412.75</c:v>
                </c:pt>
                <c:pt idx="3">
                  <c:v>2329.89</c:v>
                </c:pt>
                <c:pt idx="4">
                  <c:v>2187.02</c:v>
                </c:pt>
              </c:numCache>
            </c:numRef>
          </c:val>
          <c:extLst xmlns:c16r2="http://schemas.microsoft.com/office/drawing/2015/06/chart">
            <c:ext xmlns:c16="http://schemas.microsoft.com/office/drawing/2014/chart" uri="{C3380CC4-5D6E-409C-BE32-E72D297353CC}">
              <c16:uniqueId val="{00000000-7F44-4A7D-9FB8-DDC6443E6FFA}"/>
            </c:ext>
          </c:extLst>
        </c:ser>
        <c:dLbls>
          <c:showLegendKey val="0"/>
          <c:showVal val="0"/>
          <c:showCatName val="0"/>
          <c:showSerName val="0"/>
          <c:showPercent val="0"/>
          <c:showBubbleSize val="0"/>
        </c:dLbls>
        <c:gapWidth val="150"/>
        <c:axId val="31013120"/>
        <c:axId val="3101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7F44-4A7D-9FB8-DDC6443E6FFA}"/>
            </c:ext>
          </c:extLst>
        </c:ser>
        <c:dLbls>
          <c:showLegendKey val="0"/>
          <c:showVal val="0"/>
          <c:showCatName val="0"/>
          <c:showSerName val="0"/>
          <c:showPercent val="0"/>
          <c:showBubbleSize val="0"/>
        </c:dLbls>
        <c:marker val="1"/>
        <c:smooth val="0"/>
        <c:axId val="31013120"/>
        <c:axId val="31019392"/>
      </c:lineChart>
      <c:dateAx>
        <c:axId val="31013120"/>
        <c:scaling>
          <c:orientation val="minMax"/>
        </c:scaling>
        <c:delete val="1"/>
        <c:axPos val="b"/>
        <c:numFmt formatCode="ge" sourceLinked="1"/>
        <c:majorTickMark val="none"/>
        <c:minorTickMark val="none"/>
        <c:tickLblPos val="none"/>
        <c:crossAx val="31019392"/>
        <c:crosses val="autoZero"/>
        <c:auto val="1"/>
        <c:lblOffset val="100"/>
        <c:baseTimeUnit val="years"/>
      </c:dateAx>
      <c:valAx>
        <c:axId val="310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132.41999999999999</c:v>
                </c:pt>
                <c:pt idx="1">
                  <c:v>110.6</c:v>
                </c:pt>
                <c:pt idx="2">
                  <c:v>103.56</c:v>
                </c:pt>
                <c:pt idx="3">
                  <c:v>112.47</c:v>
                </c:pt>
                <c:pt idx="4">
                  <c:v>115.9</c:v>
                </c:pt>
              </c:numCache>
            </c:numRef>
          </c:val>
          <c:extLst xmlns:c16r2="http://schemas.microsoft.com/office/drawing/2015/06/chart">
            <c:ext xmlns:c16="http://schemas.microsoft.com/office/drawing/2014/chart" uri="{C3380CC4-5D6E-409C-BE32-E72D297353CC}">
              <c16:uniqueId val="{00000000-AB76-45E3-801D-4E842BB79531}"/>
            </c:ext>
          </c:extLst>
        </c:ser>
        <c:dLbls>
          <c:showLegendKey val="0"/>
          <c:showVal val="0"/>
          <c:showCatName val="0"/>
          <c:showSerName val="0"/>
          <c:showPercent val="0"/>
          <c:showBubbleSize val="0"/>
        </c:dLbls>
        <c:gapWidth val="150"/>
        <c:axId val="31050368"/>
        <c:axId val="3105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AB76-45E3-801D-4E842BB79531}"/>
            </c:ext>
          </c:extLst>
        </c:ser>
        <c:dLbls>
          <c:showLegendKey val="0"/>
          <c:showVal val="0"/>
          <c:showCatName val="0"/>
          <c:showSerName val="0"/>
          <c:showPercent val="0"/>
          <c:showBubbleSize val="0"/>
        </c:dLbls>
        <c:marker val="1"/>
        <c:smooth val="0"/>
        <c:axId val="31050368"/>
        <c:axId val="31052544"/>
      </c:lineChart>
      <c:dateAx>
        <c:axId val="31050368"/>
        <c:scaling>
          <c:orientation val="minMax"/>
        </c:scaling>
        <c:delete val="1"/>
        <c:axPos val="b"/>
        <c:numFmt formatCode="ge" sourceLinked="1"/>
        <c:majorTickMark val="none"/>
        <c:minorTickMark val="none"/>
        <c:tickLblPos val="none"/>
        <c:crossAx val="31052544"/>
        <c:crosses val="autoZero"/>
        <c:auto val="1"/>
        <c:lblOffset val="100"/>
        <c:baseTimeUnit val="years"/>
      </c:dateAx>
      <c:valAx>
        <c:axId val="310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137.88999999999999</c:v>
                </c:pt>
                <c:pt idx="1">
                  <c:v>163.66999999999999</c:v>
                </c:pt>
                <c:pt idx="2">
                  <c:v>176.77</c:v>
                </c:pt>
                <c:pt idx="3">
                  <c:v>164.28</c:v>
                </c:pt>
                <c:pt idx="4">
                  <c:v>157.69</c:v>
                </c:pt>
              </c:numCache>
            </c:numRef>
          </c:val>
          <c:extLst xmlns:c16r2="http://schemas.microsoft.com/office/drawing/2015/06/chart">
            <c:ext xmlns:c16="http://schemas.microsoft.com/office/drawing/2014/chart" uri="{C3380CC4-5D6E-409C-BE32-E72D297353CC}">
              <c16:uniqueId val="{00000000-F5DE-4469-B4CE-2787AA460A74}"/>
            </c:ext>
          </c:extLst>
        </c:ser>
        <c:dLbls>
          <c:showLegendKey val="0"/>
          <c:showVal val="0"/>
          <c:showCatName val="0"/>
          <c:showSerName val="0"/>
          <c:showPercent val="0"/>
          <c:showBubbleSize val="0"/>
        </c:dLbls>
        <c:gapWidth val="150"/>
        <c:axId val="90835584"/>
        <c:axId val="9085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F5DE-4469-B4CE-2787AA460A74}"/>
            </c:ext>
          </c:extLst>
        </c:ser>
        <c:dLbls>
          <c:showLegendKey val="0"/>
          <c:showVal val="0"/>
          <c:showCatName val="0"/>
          <c:showSerName val="0"/>
          <c:showPercent val="0"/>
          <c:showBubbleSize val="0"/>
        </c:dLbls>
        <c:marker val="1"/>
        <c:smooth val="0"/>
        <c:axId val="90835584"/>
        <c:axId val="90858240"/>
      </c:lineChart>
      <c:dateAx>
        <c:axId val="90835584"/>
        <c:scaling>
          <c:orientation val="minMax"/>
        </c:scaling>
        <c:delete val="1"/>
        <c:axPos val="b"/>
        <c:numFmt formatCode="ge" sourceLinked="1"/>
        <c:majorTickMark val="none"/>
        <c:minorTickMark val="none"/>
        <c:tickLblPos val="none"/>
        <c:crossAx val="90858240"/>
        <c:crosses val="autoZero"/>
        <c:auto val="1"/>
        <c:lblOffset val="100"/>
        <c:baseTimeUnit val="years"/>
      </c:dateAx>
      <c:valAx>
        <c:axId val="908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駒ケ根市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33080</v>
      </c>
      <c r="AM8" s="50"/>
      <c r="AN8" s="50"/>
      <c r="AO8" s="50"/>
      <c r="AP8" s="50"/>
      <c r="AQ8" s="50"/>
      <c r="AR8" s="50"/>
      <c r="AS8" s="50"/>
      <c r="AT8" s="45">
        <f>データ!T6</f>
        <v>165.86</v>
      </c>
      <c r="AU8" s="45"/>
      <c r="AV8" s="45"/>
      <c r="AW8" s="45"/>
      <c r="AX8" s="45"/>
      <c r="AY8" s="45"/>
      <c r="AZ8" s="45"/>
      <c r="BA8" s="45"/>
      <c r="BB8" s="45">
        <f>データ!U6</f>
        <v>199.45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48.85</v>
      </c>
      <c r="J10" s="45"/>
      <c r="K10" s="45"/>
      <c r="L10" s="45"/>
      <c r="M10" s="45"/>
      <c r="N10" s="45"/>
      <c r="O10" s="45"/>
      <c r="P10" s="45">
        <f>データ!P6</f>
        <v>58.97</v>
      </c>
      <c r="Q10" s="45"/>
      <c r="R10" s="45"/>
      <c r="S10" s="45"/>
      <c r="T10" s="45"/>
      <c r="U10" s="45"/>
      <c r="V10" s="45"/>
      <c r="W10" s="45">
        <f>データ!Q6</f>
        <v>84.01</v>
      </c>
      <c r="X10" s="45"/>
      <c r="Y10" s="45"/>
      <c r="Z10" s="45"/>
      <c r="AA10" s="45"/>
      <c r="AB10" s="45"/>
      <c r="AC10" s="45"/>
      <c r="AD10" s="50">
        <f>データ!R6</f>
        <v>3240</v>
      </c>
      <c r="AE10" s="50"/>
      <c r="AF10" s="50"/>
      <c r="AG10" s="50"/>
      <c r="AH10" s="50"/>
      <c r="AI10" s="50"/>
      <c r="AJ10" s="50"/>
      <c r="AK10" s="2"/>
      <c r="AL10" s="50">
        <f>データ!V6</f>
        <v>19434</v>
      </c>
      <c r="AM10" s="50"/>
      <c r="AN10" s="50"/>
      <c r="AO10" s="50"/>
      <c r="AP10" s="50"/>
      <c r="AQ10" s="50"/>
      <c r="AR10" s="50"/>
      <c r="AS10" s="50"/>
      <c r="AT10" s="45">
        <f>データ!W6</f>
        <v>9.15</v>
      </c>
      <c r="AU10" s="45"/>
      <c r="AV10" s="45"/>
      <c r="AW10" s="45"/>
      <c r="AX10" s="45"/>
      <c r="AY10" s="45"/>
      <c r="AZ10" s="45"/>
      <c r="BA10" s="45"/>
      <c r="BB10" s="45">
        <f>データ!X6</f>
        <v>2123.9299999999998</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Rb8kzM+gQNU6VzPMdsC4YedavMmbbnf8LsBUnW3ZVWUdrN4Lpt/Yyuo1NSc4eVeNpzPtlt7IUMwCKAEkzpMfQg==" saltValue="rdFE+DPbDMUSwIBT1i18m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 right="0"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202100</v>
      </c>
      <c r="D6" s="33">
        <f t="shared" si="3"/>
        <v>46</v>
      </c>
      <c r="E6" s="33">
        <f t="shared" si="3"/>
        <v>17</v>
      </c>
      <c r="F6" s="33">
        <f t="shared" si="3"/>
        <v>1</v>
      </c>
      <c r="G6" s="33">
        <f t="shared" si="3"/>
        <v>0</v>
      </c>
      <c r="H6" s="33" t="str">
        <f t="shared" si="3"/>
        <v>長野県　駒ケ根市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48.85</v>
      </c>
      <c r="P6" s="34">
        <f t="shared" si="3"/>
        <v>58.97</v>
      </c>
      <c r="Q6" s="34">
        <f t="shared" si="3"/>
        <v>84.01</v>
      </c>
      <c r="R6" s="34">
        <f t="shared" si="3"/>
        <v>3240</v>
      </c>
      <c r="S6" s="34">
        <f t="shared" si="3"/>
        <v>33080</v>
      </c>
      <c r="T6" s="34">
        <f t="shared" si="3"/>
        <v>165.86</v>
      </c>
      <c r="U6" s="34">
        <f t="shared" si="3"/>
        <v>199.45</v>
      </c>
      <c r="V6" s="34">
        <f t="shared" si="3"/>
        <v>19434</v>
      </c>
      <c r="W6" s="34">
        <f t="shared" si="3"/>
        <v>9.15</v>
      </c>
      <c r="X6" s="34">
        <f t="shared" si="3"/>
        <v>2123.9299999999998</v>
      </c>
      <c r="Y6" s="35">
        <f>IF(Y7="",NA(),Y7)</f>
        <v>84.71</v>
      </c>
      <c r="Z6" s="35">
        <f t="shared" ref="Z6:AH6" si="4">IF(Z7="",NA(),Z7)</f>
        <v>97.77</v>
      </c>
      <c r="AA6" s="35">
        <f t="shared" si="4"/>
        <v>112.57</v>
      </c>
      <c r="AB6" s="35">
        <f t="shared" si="4"/>
        <v>116.02</v>
      </c>
      <c r="AC6" s="35">
        <f t="shared" si="4"/>
        <v>113.26</v>
      </c>
      <c r="AD6" s="35">
        <f t="shared" si="4"/>
        <v>104.18</v>
      </c>
      <c r="AE6" s="35">
        <f t="shared" si="4"/>
        <v>108.69</v>
      </c>
      <c r="AF6" s="35">
        <f t="shared" si="4"/>
        <v>110.8</v>
      </c>
      <c r="AG6" s="35">
        <f t="shared" si="4"/>
        <v>110.07</v>
      </c>
      <c r="AH6" s="35">
        <f t="shared" si="4"/>
        <v>106.7</v>
      </c>
      <c r="AI6" s="34" t="str">
        <f>IF(AI7="","",IF(AI7="-","【-】","【"&amp;SUBSTITUTE(TEXT(AI7,"#,##0.00"),"-","△")&amp;"】"))</f>
        <v>【108.80】</v>
      </c>
      <c r="AJ6" s="35">
        <f>IF(AJ7="",NA(),AJ7)</f>
        <v>834.61</v>
      </c>
      <c r="AK6" s="34">
        <f t="shared" ref="AK6:AS6" si="5">IF(AK7="",NA(),AK7)</f>
        <v>0</v>
      </c>
      <c r="AL6" s="34">
        <f t="shared" si="5"/>
        <v>0</v>
      </c>
      <c r="AM6" s="34">
        <f t="shared" si="5"/>
        <v>0</v>
      </c>
      <c r="AN6" s="34">
        <f t="shared" si="5"/>
        <v>0</v>
      </c>
      <c r="AO6" s="35">
        <f t="shared" si="5"/>
        <v>95.59</v>
      </c>
      <c r="AP6" s="35">
        <f t="shared" si="5"/>
        <v>29.24</v>
      </c>
      <c r="AQ6" s="35">
        <f t="shared" si="5"/>
        <v>31.45</v>
      </c>
      <c r="AR6" s="35">
        <f t="shared" si="5"/>
        <v>31.4</v>
      </c>
      <c r="AS6" s="35">
        <f t="shared" si="5"/>
        <v>26.14</v>
      </c>
      <c r="AT6" s="34" t="str">
        <f>IF(AT7="","",IF(AT7="-","【-】","【"&amp;SUBSTITUTE(TEXT(AT7,"#,##0.00"),"-","△")&amp;"】"))</f>
        <v>【4.27】</v>
      </c>
      <c r="AU6" s="35">
        <f>IF(AU7="",NA(),AU7)</f>
        <v>582.29999999999995</v>
      </c>
      <c r="AV6" s="35">
        <f t="shared" ref="AV6:BD6" si="6">IF(AV7="",NA(),AV7)</f>
        <v>100.95</v>
      </c>
      <c r="AW6" s="35">
        <f t="shared" si="6"/>
        <v>105.63</v>
      </c>
      <c r="AX6" s="35">
        <f t="shared" si="6"/>
        <v>110.83</v>
      </c>
      <c r="AY6" s="35">
        <f t="shared" si="6"/>
        <v>112.44</v>
      </c>
      <c r="AZ6" s="35">
        <f t="shared" si="6"/>
        <v>318.06</v>
      </c>
      <c r="BA6" s="35">
        <f t="shared" si="6"/>
        <v>68.510000000000005</v>
      </c>
      <c r="BB6" s="35">
        <f t="shared" si="6"/>
        <v>70.16</v>
      </c>
      <c r="BC6" s="35">
        <f t="shared" si="6"/>
        <v>79.709999999999994</v>
      </c>
      <c r="BD6" s="35">
        <f t="shared" si="6"/>
        <v>68.290000000000006</v>
      </c>
      <c r="BE6" s="34" t="str">
        <f>IF(BE7="","",IF(BE7="-","【-】","【"&amp;SUBSTITUTE(TEXT(BE7,"#,##0.00"),"-","△")&amp;"】"))</f>
        <v>【66.41】</v>
      </c>
      <c r="BF6" s="35">
        <f>IF(BF7="",NA(),BF7)</f>
        <v>2560.9</v>
      </c>
      <c r="BG6" s="35">
        <f t="shared" ref="BG6:BO6" si="7">IF(BG7="",NA(),BG7)</f>
        <v>2522.9</v>
      </c>
      <c r="BH6" s="35">
        <f t="shared" si="7"/>
        <v>2412.75</v>
      </c>
      <c r="BI6" s="35">
        <f t="shared" si="7"/>
        <v>2329.89</v>
      </c>
      <c r="BJ6" s="35">
        <f t="shared" si="7"/>
        <v>2187.02</v>
      </c>
      <c r="BK6" s="35">
        <f t="shared" si="7"/>
        <v>1306.92</v>
      </c>
      <c r="BL6" s="35">
        <f t="shared" si="7"/>
        <v>1203.71</v>
      </c>
      <c r="BM6" s="35">
        <f t="shared" si="7"/>
        <v>1162.3599999999999</v>
      </c>
      <c r="BN6" s="35">
        <f t="shared" si="7"/>
        <v>1047.6500000000001</v>
      </c>
      <c r="BO6" s="35">
        <f t="shared" si="7"/>
        <v>1124.26</v>
      </c>
      <c r="BP6" s="34" t="str">
        <f>IF(BP7="","",IF(BP7="-","【-】","【"&amp;SUBSTITUTE(TEXT(BP7,"#,##0.00"),"-","△")&amp;"】"))</f>
        <v>【707.33】</v>
      </c>
      <c r="BQ6" s="35">
        <f>IF(BQ7="",NA(),BQ7)</f>
        <v>132.41999999999999</v>
      </c>
      <c r="BR6" s="35">
        <f t="shared" ref="BR6:BZ6" si="8">IF(BR7="",NA(),BR7)</f>
        <v>110.6</v>
      </c>
      <c r="BS6" s="35">
        <f t="shared" si="8"/>
        <v>103.56</v>
      </c>
      <c r="BT6" s="35">
        <f t="shared" si="8"/>
        <v>112.47</v>
      </c>
      <c r="BU6" s="35">
        <f t="shared" si="8"/>
        <v>115.9</v>
      </c>
      <c r="BV6" s="35">
        <f t="shared" si="8"/>
        <v>68.510000000000005</v>
      </c>
      <c r="BW6" s="35">
        <f t="shared" si="8"/>
        <v>69.739999999999995</v>
      </c>
      <c r="BX6" s="35">
        <f t="shared" si="8"/>
        <v>68.209999999999994</v>
      </c>
      <c r="BY6" s="35">
        <f t="shared" si="8"/>
        <v>74.040000000000006</v>
      </c>
      <c r="BZ6" s="35">
        <f t="shared" si="8"/>
        <v>80.58</v>
      </c>
      <c r="CA6" s="34" t="str">
        <f>IF(CA7="","",IF(CA7="-","【-】","【"&amp;SUBSTITUTE(TEXT(CA7,"#,##0.00"),"-","△")&amp;"】"))</f>
        <v>【101.26】</v>
      </c>
      <c r="CB6" s="35">
        <f>IF(CB7="",NA(),CB7)</f>
        <v>137.88999999999999</v>
      </c>
      <c r="CC6" s="35">
        <f t="shared" ref="CC6:CK6" si="9">IF(CC7="",NA(),CC7)</f>
        <v>163.66999999999999</v>
      </c>
      <c r="CD6" s="35">
        <f t="shared" si="9"/>
        <v>176.77</v>
      </c>
      <c r="CE6" s="35">
        <f t="shared" si="9"/>
        <v>164.28</v>
      </c>
      <c r="CF6" s="35">
        <f t="shared" si="9"/>
        <v>157.69</v>
      </c>
      <c r="CG6" s="35">
        <f t="shared" si="9"/>
        <v>247.43</v>
      </c>
      <c r="CH6" s="35">
        <f t="shared" si="9"/>
        <v>248.89</v>
      </c>
      <c r="CI6" s="35">
        <f t="shared" si="9"/>
        <v>250.84</v>
      </c>
      <c r="CJ6" s="35">
        <f t="shared" si="9"/>
        <v>235.61</v>
      </c>
      <c r="CK6" s="35">
        <f t="shared" si="9"/>
        <v>216.21</v>
      </c>
      <c r="CL6" s="34" t="str">
        <f>IF(CL7="","",IF(CL7="-","【-】","【"&amp;SUBSTITUTE(TEXT(CL7,"#,##0.00"),"-","△")&amp;"】"))</f>
        <v>【136.39】</v>
      </c>
      <c r="CM6" s="35">
        <f>IF(CM7="",NA(),CM7)</f>
        <v>61.8</v>
      </c>
      <c r="CN6" s="35">
        <f t="shared" ref="CN6:CV6" si="10">IF(CN7="",NA(),CN7)</f>
        <v>63.64</v>
      </c>
      <c r="CO6" s="35">
        <f t="shared" si="10"/>
        <v>64.569999999999993</v>
      </c>
      <c r="CP6" s="35">
        <f t="shared" si="10"/>
        <v>65.69</v>
      </c>
      <c r="CQ6" s="35">
        <f t="shared" si="10"/>
        <v>65.36</v>
      </c>
      <c r="CR6" s="35">
        <f t="shared" si="10"/>
        <v>50.32</v>
      </c>
      <c r="CS6" s="35">
        <f t="shared" si="10"/>
        <v>49.89</v>
      </c>
      <c r="CT6" s="35">
        <f t="shared" si="10"/>
        <v>49.39</v>
      </c>
      <c r="CU6" s="35">
        <f t="shared" si="10"/>
        <v>49.25</v>
      </c>
      <c r="CV6" s="35">
        <f t="shared" si="10"/>
        <v>50.24</v>
      </c>
      <c r="CW6" s="34" t="str">
        <f>IF(CW7="","",IF(CW7="-","【-】","【"&amp;SUBSTITUTE(TEXT(CW7,"#,##0.00"),"-","△")&amp;"】"))</f>
        <v>【60.13】</v>
      </c>
      <c r="CX6" s="35">
        <f>IF(CX7="",NA(),CX7)</f>
        <v>80.069999999999993</v>
      </c>
      <c r="CY6" s="35">
        <f t="shared" ref="CY6:DG6" si="11">IF(CY7="",NA(),CY7)</f>
        <v>80.569999999999993</v>
      </c>
      <c r="CZ6" s="35">
        <f t="shared" si="11"/>
        <v>81.58</v>
      </c>
      <c r="DA6" s="35">
        <f t="shared" si="11"/>
        <v>82.87</v>
      </c>
      <c r="DB6" s="35">
        <f t="shared" si="11"/>
        <v>83.39</v>
      </c>
      <c r="DC6" s="35">
        <f t="shared" si="11"/>
        <v>84.57</v>
      </c>
      <c r="DD6" s="35">
        <f t="shared" si="11"/>
        <v>84.73</v>
      </c>
      <c r="DE6" s="35">
        <f t="shared" si="11"/>
        <v>83.96</v>
      </c>
      <c r="DF6" s="35">
        <f t="shared" si="11"/>
        <v>84.12</v>
      </c>
      <c r="DG6" s="35">
        <f t="shared" si="11"/>
        <v>84.17</v>
      </c>
      <c r="DH6" s="34" t="str">
        <f>IF(DH7="","",IF(DH7="-","【-】","【"&amp;SUBSTITUTE(TEXT(DH7,"#,##0.00"),"-","△")&amp;"】"))</f>
        <v>【95.06】</v>
      </c>
      <c r="DI6" s="35">
        <f>IF(DI7="",NA(),DI7)</f>
        <v>19.7</v>
      </c>
      <c r="DJ6" s="35">
        <f t="shared" ref="DJ6:DR6" si="12">IF(DJ7="",NA(),DJ7)</f>
        <v>32.42</v>
      </c>
      <c r="DK6" s="35">
        <f t="shared" si="12"/>
        <v>32.799999999999997</v>
      </c>
      <c r="DL6" s="35">
        <f t="shared" si="12"/>
        <v>34.53</v>
      </c>
      <c r="DM6" s="35">
        <f t="shared" si="12"/>
        <v>36.39</v>
      </c>
      <c r="DN6" s="35">
        <f t="shared" si="12"/>
        <v>14.44</v>
      </c>
      <c r="DO6" s="35">
        <f t="shared" si="12"/>
        <v>21.09</v>
      </c>
      <c r="DP6" s="35">
        <f t="shared" si="12"/>
        <v>22.6</v>
      </c>
      <c r="DQ6" s="35">
        <f t="shared" si="12"/>
        <v>26.91</v>
      </c>
      <c r="DR6" s="35">
        <f t="shared" si="12"/>
        <v>26.81</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【5.37】</v>
      </c>
      <c r="EE6" s="35">
        <f>IF(EE7="",NA(),EE7)</f>
        <v>0.26</v>
      </c>
      <c r="EF6" s="35">
        <f t="shared" ref="EF6:EN6" si="14">IF(EF7="",NA(),EF7)</f>
        <v>0.04</v>
      </c>
      <c r="EG6" s="35">
        <f t="shared" si="14"/>
        <v>1.18</v>
      </c>
      <c r="EH6" s="35">
        <f t="shared" si="14"/>
        <v>0.95</v>
      </c>
      <c r="EI6" s="35">
        <f t="shared" si="14"/>
        <v>0.35</v>
      </c>
      <c r="EJ6" s="35">
        <f t="shared" si="14"/>
        <v>0.14000000000000001</v>
      </c>
      <c r="EK6" s="35">
        <f t="shared" si="14"/>
        <v>0.03</v>
      </c>
      <c r="EL6" s="35">
        <f t="shared" si="14"/>
        <v>0.15</v>
      </c>
      <c r="EM6" s="35">
        <f t="shared" si="14"/>
        <v>0.1</v>
      </c>
      <c r="EN6" s="35">
        <f t="shared" si="14"/>
        <v>0.13</v>
      </c>
      <c r="EO6" s="34" t="str">
        <f>IF(EO7="","",IF(EO7="-","【-】","【"&amp;SUBSTITUTE(TEXT(EO7,"#,##0.00"),"-","△")&amp;"】"))</f>
        <v>【0.23】</v>
      </c>
    </row>
    <row r="7" spans="1:148" s="36" customFormat="1" x14ac:dyDescent="0.15">
      <c r="A7" s="28"/>
      <c r="B7" s="37">
        <v>2017</v>
      </c>
      <c r="C7" s="37">
        <v>202100</v>
      </c>
      <c r="D7" s="37">
        <v>46</v>
      </c>
      <c r="E7" s="37">
        <v>17</v>
      </c>
      <c r="F7" s="37">
        <v>1</v>
      </c>
      <c r="G7" s="37">
        <v>0</v>
      </c>
      <c r="H7" s="37" t="s">
        <v>108</v>
      </c>
      <c r="I7" s="37" t="s">
        <v>109</v>
      </c>
      <c r="J7" s="37" t="s">
        <v>110</v>
      </c>
      <c r="K7" s="37" t="s">
        <v>111</v>
      </c>
      <c r="L7" s="37" t="s">
        <v>112</v>
      </c>
      <c r="M7" s="37" t="s">
        <v>113</v>
      </c>
      <c r="N7" s="38" t="s">
        <v>114</v>
      </c>
      <c r="O7" s="38">
        <v>48.85</v>
      </c>
      <c r="P7" s="38">
        <v>58.97</v>
      </c>
      <c r="Q7" s="38">
        <v>84.01</v>
      </c>
      <c r="R7" s="38">
        <v>3240</v>
      </c>
      <c r="S7" s="38">
        <v>33080</v>
      </c>
      <c r="T7" s="38">
        <v>165.86</v>
      </c>
      <c r="U7" s="38">
        <v>199.45</v>
      </c>
      <c r="V7" s="38">
        <v>19434</v>
      </c>
      <c r="W7" s="38">
        <v>9.15</v>
      </c>
      <c r="X7" s="38">
        <v>2123.9299999999998</v>
      </c>
      <c r="Y7" s="38">
        <v>84.71</v>
      </c>
      <c r="Z7" s="38">
        <v>97.77</v>
      </c>
      <c r="AA7" s="38">
        <v>112.57</v>
      </c>
      <c r="AB7" s="38">
        <v>116.02</v>
      </c>
      <c r="AC7" s="38">
        <v>113.26</v>
      </c>
      <c r="AD7" s="38">
        <v>104.18</v>
      </c>
      <c r="AE7" s="38">
        <v>108.69</v>
      </c>
      <c r="AF7" s="38">
        <v>110.8</v>
      </c>
      <c r="AG7" s="38">
        <v>110.07</v>
      </c>
      <c r="AH7" s="38">
        <v>106.7</v>
      </c>
      <c r="AI7" s="38">
        <v>108.8</v>
      </c>
      <c r="AJ7" s="38">
        <v>834.61</v>
      </c>
      <c r="AK7" s="38">
        <v>0</v>
      </c>
      <c r="AL7" s="38">
        <v>0</v>
      </c>
      <c r="AM7" s="38">
        <v>0</v>
      </c>
      <c r="AN7" s="38">
        <v>0</v>
      </c>
      <c r="AO7" s="38">
        <v>95.59</v>
      </c>
      <c r="AP7" s="38">
        <v>29.24</v>
      </c>
      <c r="AQ7" s="38">
        <v>31.45</v>
      </c>
      <c r="AR7" s="38">
        <v>31.4</v>
      </c>
      <c r="AS7" s="38">
        <v>26.14</v>
      </c>
      <c r="AT7" s="38">
        <v>4.2699999999999996</v>
      </c>
      <c r="AU7" s="38">
        <v>582.29999999999995</v>
      </c>
      <c r="AV7" s="38">
        <v>100.95</v>
      </c>
      <c r="AW7" s="38">
        <v>105.63</v>
      </c>
      <c r="AX7" s="38">
        <v>110.83</v>
      </c>
      <c r="AY7" s="38">
        <v>112.44</v>
      </c>
      <c r="AZ7" s="38">
        <v>318.06</v>
      </c>
      <c r="BA7" s="38">
        <v>68.510000000000005</v>
      </c>
      <c r="BB7" s="38">
        <v>70.16</v>
      </c>
      <c r="BC7" s="38">
        <v>79.709999999999994</v>
      </c>
      <c r="BD7" s="38">
        <v>68.290000000000006</v>
      </c>
      <c r="BE7" s="38">
        <v>66.41</v>
      </c>
      <c r="BF7" s="38">
        <v>2560.9</v>
      </c>
      <c r="BG7" s="38">
        <v>2522.9</v>
      </c>
      <c r="BH7" s="38">
        <v>2412.75</v>
      </c>
      <c r="BI7" s="38">
        <v>2329.89</v>
      </c>
      <c r="BJ7" s="38">
        <v>2187.02</v>
      </c>
      <c r="BK7" s="38">
        <v>1306.92</v>
      </c>
      <c r="BL7" s="38">
        <v>1203.71</v>
      </c>
      <c r="BM7" s="38">
        <v>1162.3599999999999</v>
      </c>
      <c r="BN7" s="38">
        <v>1047.6500000000001</v>
      </c>
      <c r="BO7" s="38">
        <v>1124.26</v>
      </c>
      <c r="BP7" s="38">
        <v>707.33</v>
      </c>
      <c r="BQ7" s="38">
        <v>132.41999999999999</v>
      </c>
      <c r="BR7" s="38">
        <v>110.6</v>
      </c>
      <c r="BS7" s="38">
        <v>103.56</v>
      </c>
      <c r="BT7" s="38">
        <v>112.47</v>
      </c>
      <c r="BU7" s="38">
        <v>115.9</v>
      </c>
      <c r="BV7" s="38">
        <v>68.510000000000005</v>
      </c>
      <c r="BW7" s="38">
        <v>69.739999999999995</v>
      </c>
      <c r="BX7" s="38">
        <v>68.209999999999994</v>
      </c>
      <c r="BY7" s="38">
        <v>74.040000000000006</v>
      </c>
      <c r="BZ7" s="38">
        <v>80.58</v>
      </c>
      <c r="CA7" s="38">
        <v>101.26</v>
      </c>
      <c r="CB7" s="38">
        <v>137.88999999999999</v>
      </c>
      <c r="CC7" s="38">
        <v>163.66999999999999</v>
      </c>
      <c r="CD7" s="38">
        <v>176.77</v>
      </c>
      <c r="CE7" s="38">
        <v>164.28</v>
      </c>
      <c r="CF7" s="38">
        <v>157.69</v>
      </c>
      <c r="CG7" s="38">
        <v>247.43</v>
      </c>
      <c r="CH7" s="38">
        <v>248.89</v>
      </c>
      <c r="CI7" s="38">
        <v>250.84</v>
      </c>
      <c r="CJ7" s="38">
        <v>235.61</v>
      </c>
      <c r="CK7" s="38">
        <v>216.21</v>
      </c>
      <c r="CL7" s="38">
        <v>136.38999999999999</v>
      </c>
      <c r="CM7" s="38">
        <v>61.8</v>
      </c>
      <c r="CN7" s="38">
        <v>63.64</v>
      </c>
      <c r="CO7" s="38">
        <v>64.569999999999993</v>
      </c>
      <c r="CP7" s="38">
        <v>65.69</v>
      </c>
      <c r="CQ7" s="38">
        <v>65.36</v>
      </c>
      <c r="CR7" s="38">
        <v>50.32</v>
      </c>
      <c r="CS7" s="38">
        <v>49.89</v>
      </c>
      <c r="CT7" s="38">
        <v>49.39</v>
      </c>
      <c r="CU7" s="38">
        <v>49.25</v>
      </c>
      <c r="CV7" s="38">
        <v>50.24</v>
      </c>
      <c r="CW7" s="38">
        <v>60.13</v>
      </c>
      <c r="CX7" s="38">
        <v>80.069999999999993</v>
      </c>
      <c r="CY7" s="38">
        <v>80.569999999999993</v>
      </c>
      <c r="CZ7" s="38">
        <v>81.58</v>
      </c>
      <c r="DA7" s="38">
        <v>82.87</v>
      </c>
      <c r="DB7" s="38">
        <v>83.39</v>
      </c>
      <c r="DC7" s="38">
        <v>84.57</v>
      </c>
      <c r="DD7" s="38">
        <v>84.73</v>
      </c>
      <c r="DE7" s="38">
        <v>83.96</v>
      </c>
      <c r="DF7" s="38">
        <v>84.12</v>
      </c>
      <c r="DG7" s="38">
        <v>84.17</v>
      </c>
      <c r="DH7" s="38">
        <v>95.06</v>
      </c>
      <c r="DI7" s="38">
        <v>19.7</v>
      </c>
      <c r="DJ7" s="38">
        <v>32.42</v>
      </c>
      <c r="DK7" s="38">
        <v>32.799999999999997</v>
      </c>
      <c r="DL7" s="38">
        <v>34.53</v>
      </c>
      <c r="DM7" s="38">
        <v>36.39</v>
      </c>
      <c r="DN7" s="38">
        <v>14.44</v>
      </c>
      <c r="DO7" s="38">
        <v>21.09</v>
      </c>
      <c r="DP7" s="38">
        <v>22.6</v>
      </c>
      <c r="DQ7" s="38">
        <v>26.91</v>
      </c>
      <c r="DR7" s="38">
        <v>26.81</v>
      </c>
      <c r="DS7" s="38">
        <v>38.130000000000003</v>
      </c>
      <c r="DT7" s="38">
        <v>0</v>
      </c>
      <c r="DU7" s="38">
        <v>0</v>
      </c>
      <c r="DV7" s="38">
        <v>0</v>
      </c>
      <c r="DW7" s="38">
        <v>0</v>
      </c>
      <c r="DX7" s="38">
        <v>0</v>
      </c>
      <c r="DY7" s="38">
        <v>0</v>
      </c>
      <c r="DZ7" s="38">
        <v>0</v>
      </c>
      <c r="EA7" s="38">
        <v>0</v>
      </c>
      <c r="EB7" s="38">
        <v>0</v>
      </c>
      <c r="EC7" s="38">
        <v>0</v>
      </c>
      <c r="ED7" s="38">
        <v>5.37</v>
      </c>
      <c r="EE7" s="38">
        <v>0.26</v>
      </c>
      <c r="EF7" s="38">
        <v>0.04</v>
      </c>
      <c r="EG7" s="38">
        <v>1.18</v>
      </c>
      <c r="EH7" s="38">
        <v>0.95</v>
      </c>
      <c r="EI7" s="38">
        <v>0.35</v>
      </c>
      <c r="EJ7" s="38">
        <v>0.14000000000000001</v>
      </c>
      <c r="EK7" s="38">
        <v>0.03</v>
      </c>
      <c r="EL7" s="38">
        <v>0.15</v>
      </c>
      <c r="EM7" s="38">
        <v>0.1</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2019-02-14T01:33:54Z</cp:lastPrinted>
  <dcterms:created xsi:type="dcterms:W3CDTF">2018-12-03T08:49:02Z</dcterms:created>
  <dcterms:modified xsi:type="dcterms:W3CDTF">2019-02-20T11:14:44Z</dcterms:modified>
  <cp:category/>
</cp:coreProperties>
</file>