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Y97YqTGTes/lXNPd14rAlIKY3/pn7PYVmpdTqDB9K7ZolrT5UzYJhg0W1U+TtuFvWaGvsU2fAQ7v1+HcJbk6w==" workbookSaltValue="ZPxwAJ2EtFE+M7C/1cXZRQ==" workbookSpinCount="100000" lockStructure="1"/>
  <bookViews>
    <workbookView xWindow="0" yWindow="30" windowWidth="15360" windowHeight="7605"/>
  </bookViews>
  <sheets>
    <sheet name="法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<sst xmlns="http://schemas.openxmlformats.org/spreadsheetml/2006/main" count="240" uniqueCount="123">
  <si>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</si>
  <si>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</si>
  <si>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</si>
  <si>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</si>
  <si>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</si>
  <si>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</si>
  <si>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</si>
  <si>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</si>
  <si>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</si>
  <si>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</si>
  <si>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</si>
  <si>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</si>
  <si>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</si>
  <si>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</si>
  <si>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</si>
  <si>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</si>
  <si>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</si>
  <si>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</si>
  <si>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</si>
  <si>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</si>
  <si>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</si>
  <si>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</si>
  <si>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</si>
  <si>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</si>
  <si>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</si>
  <si>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</si>
  <si>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</si>
  <si>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</si>
  <si>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</si>
  <si>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</si>
  <si>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</si>
  <si>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</si>
  <si>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</si>
  <si>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</si>
  <si>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</si>
  <si>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</si>
  <si>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</si>
  <si>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</si>
  <si>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</si>
  <si>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</si>
  <si>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</si>
  <si>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</si>
  <si>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</si>
  <si>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</si>
  <si>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</si>
  <si>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</si>
  <si>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</si>
  <si>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</si>
  <si>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</si>
  <si>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</si>
  <si>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</si>
  <si>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</si>
  <si>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</si>
  <si>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</si>
  <si>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</si>
  <si>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</si>
  <si>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</si>
  <si>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</si>
  <si>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</si>
  <si>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</si>
  <si>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</si>
  <si>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</si>
  <si>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</si>
  <si>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</si>
  <si>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</si>
  <si>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</si>
  <si>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</si>
  <si>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</si>
  <si>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</si>
  <si>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</si>
  <si>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</si>
  <si>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</si>
  <si>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</si>
  <si>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</si>
  <si>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</si>
  <si>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</si>
  <si>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</si>
  <si>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</si>
  <si>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</si>
  <si>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</si>
  <si>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</si>
  <si>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</si>
  <si>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</si>
  <si>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</si>
  <si>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</si>
  <si>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</si>
  <si>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</si>
  <si>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</si>
  <si>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</si>
  <si>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</si>
  <si>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</si>
  <si>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</si>
  <si>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</si>
  <si>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</si>
  <si>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</si>
  <si>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</si>
  <si>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</si>
  <si>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</si>
  <si>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</si>
  <si>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</si>
  <si>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</si>
  <si>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</si>
  <si>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</si>
  <si>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</si>
  <si>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</si>
  <si>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</si>
  <si>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</si>
  <si>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</si>
  <si>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須坂市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</si>
  <si>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</si>
  <si>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</si>
  <si>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</si>
  <si>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</si>
  <si>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</si>
  <si>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</si>
  <si>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</si>
  <si>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</si>
  <si>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</si>
  <si>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</si>
  <si>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</si>
  <si>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①有形固定資産減価償却率は、施設が耐用年数中のため微増傾向にある。
②管渠老巧化率は、耐用年数を経過したものがないため該当しない。
③管渠改善率は、更新した管渠がないため該当がない。</t>
    <phoneticPr fontId="4"/>
  </si>
  <si>
    <t>経営に関しては、例年並みの経常利益が見られ、現況では健全と言えるが、管渠更新等の将来計画と経営戦略を併せて適切に推進を図る必要がある。</t>
    <phoneticPr fontId="4"/>
  </si>
  <si>
    <t>①維持管理費等の費用を使用料や一般会計からの繰入金等で賄えているため、経常収支比率が100％以上であり、経営の健全性が示されている。
②適正な料金設定による使用料収入や、経費削減により、健全経営を継続しているので、累積欠損金は計上していない。
③料金収入の設定及び起債の償還の平準化による効率的な経営をすることで現金・預金も収支に見合う額を確保している。
④企業債残高対事業規模比率は、施設整備が完了に近づいたことと併せ計画的な起債の償還により平均値を下回っている。
⑤経費回収率は、100％以上を確保し、適正な料金設定といえる。
⑥汚水処理原価は、平均値を下回っている。
⑧水洗化率は、対象地域が山間部を含んでおり整備に時間差を生じているために公共下水道に比べ数値が低い。なお、実態に近づけるため算出方法を見直したので、数値が下がった。
現在は健全な経営となっているが、今後は人口減少による有収水量の減少に伴い、使用料収入も減っていくことが考えられることから、これらの指標を注視し、経営状況を見極めていく必要がある。</t>
    <rPh sb="222" eb="225">
      <t>ヘイキンチ</t>
    </rPh>
    <rPh sb="226" eb="228">
      <t>シタマワ</t>
    </rPh>
    <rPh sb="246" eb="248">
      <t>イジョウ</t>
    </rPh>
    <rPh sb="267" eb="269">
      <t>オスイ</t>
    </rPh>
    <rPh sb="354" eb="356">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</si>
</sst>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0.81</c:v>
                </c:pt>
              </c:numCache>
            </c:numRef>
          </c:val>
          <c:extLst xmlns:c16r2="http://schemas.microsoft.com/office/drawing/2015/06/chart">
            <c:ext xmlns:c16="http://schemas.microsoft.com/office/drawing/2014/chart" uri="{C3380CC4-5D6E-409C-BE32-E72D297353CC}">
              <c16:uniqueId val="{00000000-97C8-49AD-80E2-EBE693A92B78}"/>
            </c:ext>
          </c:extLst>
        </c:ser>
        <c:dLbls>
          <c:showLegendKey val="0"/>
          <c:showVal val="0"/>
          <c:showCatName val="0"/>
          <c:showSerName val="0"/>
          <c:showPercent val="0"/>
          <c:showBubbleSize val="0"/>
        </c:dLbls>
        <c:gapWidth val="150"/>
        <c:axId val="30870528"/>
        <c:axId val="30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7C8-49AD-80E2-EBE693A92B78}"/>
            </c:ext>
          </c:extLst>
        </c:ser>
        <c:dLbls>
          <c:showLegendKey val="0"/>
          <c:showVal val="0"/>
          <c:showCatName val="0"/>
          <c:showSerName val="0"/>
          <c:showPercent val="0"/>
          <c:showBubbleSize val="0"/>
        </c:dLbls>
        <c:marker val="1"/>
        <c:smooth val="0"/>
        <c:axId val="30870528"/>
        <c:axId val="30880896"/>
      </c:lineChart>
      <c:dateAx>
        <c:axId val="30870528"/>
        <c:scaling>
          <c:orientation val="minMax"/>
        </c:scaling>
        <c:delete val="1"/>
        <c:axPos val="b"/>
        <c:numFmt formatCode="ge" sourceLinked="1"/>
        <c:majorTickMark val="none"/>
        <c:minorTickMark val="none"/>
        <c:tickLblPos val="none"/>
        <c:crossAx val="30880896"/>
        <c:crosses val="autoZero"/>
        <c:auto val="1"/>
        <c:lblOffset val="100"/>
        <c:baseTimeUnit val="years"/>
      </c:dateAx>
      <c:valAx>
        <c:axId val="30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B1-4B2E-BB49-9CCFC4269783}"/>
            </c:ext>
          </c:extLst>
        </c:ser>
        <c:dLbls>
          <c:showLegendKey val="0"/>
          <c:showVal val="0"/>
          <c:showCatName val="0"/>
          <c:showSerName val="0"/>
          <c:showPercent val="0"/>
          <c:showBubbleSize val="0"/>
        </c:dLbls>
        <c:gapWidth val="150"/>
        <c:axId val="89693568"/>
        <c:axId val="897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0B1-4B2E-BB49-9CCFC4269783}"/>
            </c:ext>
          </c:extLst>
        </c:ser>
        <c:dLbls>
          <c:showLegendKey val="0"/>
          <c:showVal val="0"/>
          <c:showCatName val="0"/>
          <c:showSerName val="0"/>
          <c:showPercent val="0"/>
          <c:showBubbleSize val="0"/>
        </c:dLbls>
        <c:marker val="1"/>
        <c:smooth val="0"/>
        <c:axId val="89693568"/>
        <c:axId val="89708032"/>
      </c:lineChart>
      <c:dateAx>
        <c:axId val="89693568"/>
        <c:scaling>
          <c:orientation val="minMax"/>
        </c:scaling>
        <c:delete val="1"/>
        <c:axPos val="b"/>
        <c:numFmt formatCode="ge" sourceLinked="1"/>
        <c:majorTickMark val="none"/>
        <c:minorTickMark val="none"/>
        <c:tickLblPos val="none"/>
        <c:crossAx val="89708032"/>
        <c:crosses val="autoZero"/>
        <c:auto val="1"/>
        <c:lblOffset val="100"/>
        <c:baseTimeUnit val="years"/>
      </c:dateAx>
      <c:valAx>
        <c:axId val="897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73.48</c:v>
                </c:pt>
                <c:pt idx="1">
                  <c:v>73.83</c:v>
                </c:pt>
                <c:pt idx="2">
                  <c:v>79.62</c:v>
                </c:pt>
                <c:pt idx="3">
                  <c:v>80.319999999999993</c:v>
                </c:pt>
                <c:pt idx="4">
                  <c:v>74.14</c:v>
                </c:pt>
              </c:numCache>
            </c:numRef>
          </c:val>
          <c:extLst xmlns:c16r2="http://schemas.microsoft.com/office/drawing/2015/06/chart">
            <c:ext xmlns:c16="http://schemas.microsoft.com/office/drawing/2014/chart" uri="{C3380CC4-5D6E-409C-BE32-E72D297353CC}">
              <c16:uniqueId val="{00000000-B08C-47F4-8AC8-EAFBA7C29F4E}"/>
            </c:ext>
          </c:extLst>
        </c:ser>
        <c:dLbls>
          <c:showLegendKey val="0"/>
          <c:showVal val="0"/>
          <c:showCatName val="0"/>
          <c:showSerName val="0"/>
          <c:showPercent val="0"/>
          <c:showBubbleSize val="0"/>
        </c:dLbls>
        <c:gapWidth val="150"/>
        <c:axId val="89759744"/>
        <c:axId val="897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08C-47F4-8AC8-EAFBA7C29F4E}"/>
            </c:ext>
          </c:extLst>
        </c:ser>
        <c:dLbls>
          <c:showLegendKey val="0"/>
          <c:showVal val="0"/>
          <c:showCatName val="0"/>
          <c:showSerName val="0"/>
          <c:showPercent val="0"/>
          <c:showBubbleSize val="0"/>
        </c:dLbls>
        <c:marker val="1"/>
        <c:smooth val="0"/>
        <c:axId val="89759744"/>
        <c:axId val="89761664"/>
      </c:lineChart>
      <c:dateAx>
        <c:axId val="89759744"/>
        <c:scaling>
          <c:orientation val="minMax"/>
        </c:scaling>
        <c:delete val="1"/>
        <c:axPos val="b"/>
        <c:numFmt formatCode="ge" sourceLinked="1"/>
        <c:majorTickMark val="none"/>
        <c:minorTickMark val="none"/>
        <c:tickLblPos val="none"/>
        <c:crossAx val="89761664"/>
        <c:crosses val="autoZero"/>
        <c:auto val="1"/>
        <c:lblOffset val="100"/>
        <c:baseTimeUnit val="years"/>
      </c:dateAx>
      <c:valAx>
        <c:axId val="897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102.14</c:v>
                </c:pt>
                <c:pt idx="1">
                  <c:v>121.23</c:v>
                </c:pt>
                <c:pt idx="2">
                  <c:v>104.75</c:v>
                </c:pt>
                <c:pt idx="3">
                  <c:v>105.89</c:v>
                </c:pt>
                <c:pt idx="4">
                  <c:v>115</c:v>
                </c:pt>
              </c:numCache>
            </c:numRef>
          </c:val>
          <c:extLst xmlns:c16r2="http://schemas.microsoft.com/office/drawing/2015/06/chart">
            <c:ext xmlns:c16="http://schemas.microsoft.com/office/drawing/2014/chart" uri="{C3380CC4-5D6E-409C-BE32-E72D297353CC}">
              <c16:uniqueId val="{00000000-B8F8-43E6-BD17-DAF5CF36A4B0}"/>
            </c:ext>
          </c:extLst>
        </c:ser>
        <c:dLbls>
          <c:showLegendKey val="0"/>
          <c:showVal val="0"/>
          <c:showCatName val="0"/>
          <c:showSerName val="0"/>
          <c:showPercent val="0"/>
          <c:showBubbleSize val="0"/>
        </c:dLbls>
        <c:gapWidth val="150"/>
        <c:axId val="30915968"/>
        <c:axId val="309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B8F8-43E6-BD17-DAF5CF36A4B0}"/>
            </c:ext>
          </c:extLst>
        </c:ser>
        <c:dLbls>
          <c:showLegendKey val="0"/>
          <c:showVal val="0"/>
          <c:showCatName val="0"/>
          <c:showSerName val="0"/>
          <c:showPercent val="0"/>
          <c:showBubbleSize val="0"/>
        </c:dLbls>
        <c:marker val="1"/>
        <c:smooth val="0"/>
        <c:axId val="30915968"/>
        <c:axId val="30922240"/>
      </c:lineChart>
      <c:dateAx>
        <c:axId val="30915968"/>
        <c:scaling>
          <c:orientation val="minMax"/>
        </c:scaling>
        <c:delete val="1"/>
        <c:axPos val="b"/>
        <c:numFmt formatCode="ge" sourceLinked="1"/>
        <c:majorTickMark val="none"/>
        <c:minorTickMark val="none"/>
        <c:tickLblPos val="none"/>
        <c:crossAx val="30922240"/>
        <c:crosses val="autoZero"/>
        <c:auto val="1"/>
        <c:lblOffset val="100"/>
        <c:baseTimeUnit val="years"/>
      </c:dateAx>
      <c:valAx>
        <c:axId val="30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7.59</c:v>
                </c:pt>
                <c:pt idx="1">
                  <c:v>11.82</c:v>
                </c:pt>
                <c:pt idx="2">
                  <c:v>13.91</c:v>
                </c:pt>
                <c:pt idx="3">
                  <c:v>15.99</c:v>
                </c:pt>
                <c:pt idx="4">
                  <c:v>17.850000000000001</c:v>
                </c:pt>
              </c:numCache>
            </c:numRef>
          </c:val>
          <c:extLst xmlns:c16r2="http://schemas.microsoft.com/office/drawing/2015/06/chart">
            <c:ext xmlns:c16="http://schemas.microsoft.com/office/drawing/2014/chart" uri="{C3380CC4-5D6E-409C-BE32-E72D297353CC}">
              <c16:uniqueId val="{00000000-6A97-4E7C-93F2-1D58FCD8EFBA}"/>
            </c:ext>
          </c:extLst>
        </c:ser>
        <c:dLbls>
          <c:showLegendKey val="0"/>
          <c:showVal val="0"/>
          <c:showCatName val="0"/>
          <c:showSerName val="0"/>
          <c:showPercent val="0"/>
          <c:showBubbleSize val="0"/>
        </c:dLbls>
        <c:gapWidth val="150"/>
        <c:axId val="31690752"/>
        <c:axId val="316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6A97-4E7C-93F2-1D58FCD8EFBA}"/>
            </c:ext>
          </c:extLst>
        </c:ser>
        <c:dLbls>
          <c:showLegendKey val="0"/>
          <c:showVal val="0"/>
          <c:showCatName val="0"/>
          <c:showSerName val="0"/>
          <c:showPercent val="0"/>
          <c:showBubbleSize val="0"/>
        </c:dLbls>
        <c:marker val="1"/>
        <c:smooth val="0"/>
        <c:axId val="31690752"/>
        <c:axId val="31692672"/>
      </c:lineChart>
      <c:dateAx>
        <c:axId val="31690752"/>
        <c:scaling>
          <c:orientation val="minMax"/>
        </c:scaling>
        <c:delete val="1"/>
        <c:axPos val="b"/>
        <c:numFmt formatCode="ge" sourceLinked="1"/>
        <c:majorTickMark val="none"/>
        <c:minorTickMark val="none"/>
        <c:tickLblPos val="none"/>
        <c:crossAx val="31692672"/>
        <c:crosses val="autoZero"/>
        <c:auto val="1"/>
        <c:lblOffset val="100"/>
        <c:baseTimeUnit val="years"/>
      </c:dateAx>
      <c:valAx>
        <c:axId val="316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E2-416C-8A61-9D8BC5BB203A}"/>
            </c:ext>
          </c:extLst>
        </c:ser>
        <c:dLbls>
          <c:showLegendKey val="0"/>
          <c:showVal val="0"/>
          <c:showCatName val="0"/>
          <c:showSerName val="0"/>
          <c:showPercent val="0"/>
          <c:showBubbleSize val="0"/>
        </c:dLbls>
        <c:gapWidth val="150"/>
        <c:axId val="31605120"/>
        <c:axId val="316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09E2-416C-8A61-9D8BC5BB203A}"/>
            </c:ext>
          </c:extLst>
        </c:ser>
        <c:dLbls>
          <c:showLegendKey val="0"/>
          <c:showVal val="0"/>
          <c:showCatName val="0"/>
          <c:showSerName val="0"/>
          <c:showPercent val="0"/>
          <c:showBubbleSize val="0"/>
        </c:dLbls>
        <c:marker val="1"/>
        <c:smooth val="0"/>
        <c:axId val="31605120"/>
        <c:axId val="31607040"/>
      </c:lineChart>
      <c:dateAx>
        <c:axId val="31605120"/>
        <c:scaling>
          <c:orientation val="minMax"/>
        </c:scaling>
        <c:delete val="1"/>
        <c:axPos val="b"/>
        <c:numFmt formatCode="ge" sourceLinked="1"/>
        <c:majorTickMark val="none"/>
        <c:minorTickMark val="none"/>
        <c:tickLblPos val="none"/>
        <c:crossAx val="31607040"/>
        <c:crosses val="autoZero"/>
        <c:auto val="1"/>
        <c:lblOffset val="100"/>
        <c:baseTimeUnit val="years"/>
      </c:dateAx>
      <c:valAx>
        <c:axId val="31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51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60-480C-B548-0A5B196BCD1D}"/>
            </c:ext>
          </c:extLst>
        </c:ser>
        <c:dLbls>
          <c:showLegendKey val="0"/>
          <c:showVal val="0"/>
          <c:showCatName val="0"/>
          <c:showSerName val="0"/>
          <c:showPercent val="0"/>
          <c:showBubbleSize val="0"/>
        </c:dLbls>
        <c:gapWidth val="150"/>
        <c:axId val="31653248"/>
        <c:axId val="895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0A60-480C-B548-0A5B196BCD1D}"/>
            </c:ext>
          </c:extLst>
        </c:ser>
        <c:dLbls>
          <c:showLegendKey val="0"/>
          <c:showVal val="0"/>
          <c:showCatName val="0"/>
          <c:showSerName val="0"/>
          <c:showPercent val="0"/>
          <c:showBubbleSize val="0"/>
        </c:dLbls>
        <c:marker val="1"/>
        <c:smooth val="0"/>
        <c:axId val="31653248"/>
        <c:axId val="89597056"/>
      </c:lineChart>
      <c:dateAx>
        <c:axId val="31653248"/>
        <c:scaling>
          <c:orientation val="minMax"/>
        </c:scaling>
        <c:delete val="1"/>
        <c:axPos val="b"/>
        <c:numFmt formatCode="ge" sourceLinked="1"/>
        <c:majorTickMark val="none"/>
        <c:minorTickMark val="none"/>
        <c:tickLblPos val="none"/>
        <c:crossAx val="89597056"/>
        <c:crosses val="autoZero"/>
        <c:auto val="1"/>
        <c:lblOffset val="100"/>
        <c:baseTimeUnit val="years"/>
      </c:dateAx>
      <c:valAx>
        <c:axId val="895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2272.5100000000002</c:v>
                </c:pt>
                <c:pt idx="1">
                  <c:v>79.33</c:v>
                </c:pt>
                <c:pt idx="2">
                  <c:v>69.02</c:v>
                </c:pt>
                <c:pt idx="3">
                  <c:v>64.849999999999994</c:v>
                </c:pt>
                <c:pt idx="4">
                  <c:v>70.03</c:v>
                </c:pt>
              </c:numCache>
            </c:numRef>
          </c:val>
          <c:extLst xmlns:c16r2="http://schemas.microsoft.com/office/drawing/2015/06/chart">
            <c:ext xmlns:c16="http://schemas.microsoft.com/office/drawing/2014/chart" uri="{C3380CC4-5D6E-409C-BE32-E72D297353CC}">
              <c16:uniqueId val="{00000000-8BC9-402A-87ED-1F4A427E7471}"/>
            </c:ext>
          </c:extLst>
        </c:ser>
        <c:dLbls>
          <c:showLegendKey val="0"/>
          <c:showVal val="0"/>
          <c:showCatName val="0"/>
          <c:showSerName val="0"/>
          <c:showPercent val="0"/>
          <c:showBubbleSize val="0"/>
        </c:dLbls>
        <c:gapWidth val="150"/>
        <c:axId val="89618688"/>
        <c:axId val="896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8BC9-402A-87ED-1F4A427E7471}"/>
            </c:ext>
          </c:extLst>
        </c:ser>
        <c:dLbls>
          <c:showLegendKey val="0"/>
          <c:showVal val="0"/>
          <c:showCatName val="0"/>
          <c:showSerName val="0"/>
          <c:showPercent val="0"/>
          <c:showBubbleSize val="0"/>
        </c:dLbls>
        <c:marker val="1"/>
        <c:smooth val="0"/>
        <c:axId val="89618688"/>
        <c:axId val="89624960"/>
      </c:lineChart>
      <c:dateAx>
        <c:axId val="89618688"/>
        <c:scaling>
          <c:orientation val="minMax"/>
        </c:scaling>
        <c:delete val="1"/>
        <c:axPos val="b"/>
        <c:numFmt formatCode="ge" sourceLinked="1"/>
        <c:majorTickMark val="none"/>
        <c:minorTickMark val="none"/>
        <c:tickLblPos val="none"/>
        <c:crossAx val="89624960"/>
        <c:crosses val="autoZero"/>
        <c:auto val="1"/>
        <c:lblOffset val="100"/>
        <c:baseTimeUnit val="years"/>
      </c:dateAx>
      <c:valAx>
        <c:axId val="896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2752.13</c:v>
                </c:pt>
                <c:pt idx="1">
                  <c:v>785.89</c:v>
                </c:pt>
                <c:pt idx="2">
                  <c:v>756.7</c:v>
                </c:pt>
                <c:pt idx="3">
                  <c:v>597.49</c:v>
                </c:pt>
                <c:pt idx="4">
                  <c:v>641.02</c:v>
                </c:pt>
              </c:numCache>
            </c:numRef>
          </c:val>
          <c:extLst xmlns:c16r2="http://schemas.microsoft.com/office/drawing/2015/06/chart">
            <c:ext xmlns:c16="http://schemas.microsoft.com/office/drawing/2014/chart" uri="{C3380CC4-5D6E-409C-BE32-E72D297353CC}">
              <c16:uniqueId val="{00000000-2F7B-4B8B-87A3-1A08B32EFAD9}"/>
            </c:ext>
          </c:extLst>
        </c:ser>
        <c:dLbls>
          <c:showLegendKey val="0"/>
          <c:showVal val="0"/>
          <c:showCatName val="0"/>
          <c:showSerName val="0"/>
          <c:showPercent val="0"/>
          <c:showBubbleSize val="0"/>
        </c:dLbls>
        <c:gapWidth val="150"/>
        <c:axId val="89930368"/>
        <c:axId val="899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F7B-4B8B-87A3-1A08B32EFAD9}"/>
            </c:ext>
          </c:extLst>
        </c:ser>
        <c:dLbls>
          <c:showLegendKey val="0"/>
          <c:showVal val="0"/>
          <c:showCatName val="0"/>
          <c:showSerName val="0"/>
          <c:showPercent val="0"/>
          <c:showBubbleSize val="0"/>
        </c:dLbls>
        <c:marker val="1"/>
        <c:smooth val="0"/>
        <c:axId val="89930368"/>
        <c:axId val="89936640"/>
      </c:lineChart>
      <c:dateAx>
        <c:axId val="89930368"/>
        <c:scaling>
          <c:orientation val="minMax"/>
        </c:scaling>
        <c:delete val="1"/>
        <c:axPos val="b"/>
        <c:numFmt formatCode="ge" sourceLinked="1"/>
        <c:majorTickMark val="none"/>
        <c:minorTickMark val="none"/>
        <c:tickLblPos val="none"/>
        <c:crossAx val="89936640"/>
        <c:crosses val="autoZero"/>
        <c:auto val="1"/>
        <c:lblOffset val="100"/>
        <c:baseTimeUnit val="years"/>
      </c:dateAx>
      <c:valAx>
        <c:axId val="899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102.26</c:v>
                </c:pt>
                <c:pt idx="1">
                  <c:v>177.25</c:v>
                </c:pt>
                <c:pt idx="2">
                  <c:v>99.78</c:v>
                </c:pt>
                <c:pt idx="3">
                  <c:v>99.23</c:v>
                </c:pt>
                <c:pt idx="4">
                  <c:v>109.44</c:v>
                </c:pt>
              </c:numCache>
            </c:numRef>
          </c:val>
          <c:extLst xmlns:c16r2="http://schemas.microsoft.com/office/drawing/2015/06/chart">
            <c:ext xmlns:c16="http://schemas.microsoft.com/office/drawing/2014/chart" uri="{C3380CC4-5D6E-409C-BE32-E72D297353CC}">
              <c16:uniqueId val="{00000000-5C7F-4C1F-A6BA-242892926A8F}"/>
            </c:ext>
          </c:extLst>
        </c:ser>
        <c:dLbls>
          <c:showLegendKey val="0"/>
          <c:showVal val="0"/>
          <c:showCatName val="0"/>
          <c:showSerName val="0"/>
          <c:showPercent val="0"/>
          <c:showBubbleSize val="0"/>
        </c:dLbls>
        <c:gapWidth val="150"/>
        <c:axId val="89967616"/>
        <c:axId val="899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5C7F-4C1F-A6BA-242892926A8F}"/>
            </c:ext>
          </c:extLst>
        </c:ser>
        <c:dLbls>
          <c:showLegendKey val="0"/>
          <c:showVal val="0"/>
          <c:showCatName val="0"/>
          <c:showSerName val="0"/>
          <c:showPercent val="0"/>
          <c:showBubbleSize val="0"/>
        </c:dLbls>
        <c:marker val="1"/>
        <c:smooth val="0"/>
        <c:axId val="89967616"/>
        <c:axId val="89969792"/>
      </c:lineChart>
      <c:dateAx>
        <c:axId val="89967616"/>
        <c:scaling>
          <c:orientation val="minMax"/>
        </c:scaling>
        <c:delete val="1"/>
        <c:axPos val="b"/>
        <c:numFmt formatCode="ge" sourceLinked="1"/>
        <c:majorTickMark val="none"/>
        <c:minorTickMark val="none"/>
        <c:tickLblPos val="none"/>
        <c:crossAx val="89969792"/>
        <c:crosses val="autoZero"/>
        <c:auto val="1"/>
        <c:lblOffset val="100"/>
        <c:baseTimeUnit val="years"/>
      </c:dateAx>
      <c:valAx>
        <c:axId val="899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186.54</c:v>
                </c:pt>
                <c:pt idx="1">
                  <c:v>108.54</c:v>
                </c:pt>
                <c:pt idx="2">
                  <c:v>192.7</c:v>
                </c:pt>
                <c:pt idx="3">
                  <c:v>192.55</c:v>
                </c:pt>
                <c:pt idx="4">
                  <c:v>174.32</c:v>
                </c:pt>
              </c:numCache>
            </c:numRef>
          </c:val>
          <c:extLst xmlns:c16r2="http://schemas.microsoft.com/office/drawing/2015/06/chart">
            <c:ext xmlns:c16="http://schemas.microsoft.com/office/drawing/2014/chart" uri="{C3380CC4-5D6E-409C-BE32-E72D297353CC}">
              <c16:uniqueId val="{00000000-4A49-4355-ABC3-F8F4AB1FC42B}"/>
            </c:ext>
          </c:extLst>
        </c:ser>
        <c:dLbls>
          <c:showLegendKey val="0"/>
          <c:showVal val="0"/>
          <c:showCatName val="0"/>
          <c:showSerName val="0"/>
          <c:showPercent val="0"/>
          <c:showBubbleSize val="0"/>
        </c:dLbls>
        <c:gapWidth val="150"/>
        <c:axId val="89656320"/>
        <c:axId val="896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A49-4355-ABC3-F8F4AB1FC42B}"/>
            </c:ext>
          </c:extLst>
        </c:ser>
        <c:dLbls>
          <c:showLegendKey val="0"/>
          <c:showVal val="0"/>
          <c:showCatName val="0"/>
          <c:showSerName val="0"/>
          <c:showPercent val="0"/>
          <c:showBubbleSize val="0"/>
        </c:dLbls>
        <c:marker val="1"/>
        <c:smooth val="0"/>
        <c:axId val="89656320"/>
        <c:axId val="89678976"/>
      </c:lineChart>
      <c:dateAx>
        <c:axId val="89656320"/>
        <c:scaling>
          <c:orientation val="minMax"/>
        </c:scaling>
        <c:delete val="1"/>
        <c:axPos val="b"/>
        <c:numFmt formatCode="ge" sourceLinked="1"/>
        <c:majorTickMark val="none"/>
        <c:minorTickMark val="none"/>
        <c:tickLblPos val="none"/>
        <c:crossAx val="89678976"/>
        <c:crosses val="autoZero"/>
        <c:auto val="1"/>
        <c:lblOffset val="100"/>
        <c:baseTimeUnit val="years"/>
      </c:dateAx>
      <c:valAx>
        <c:axId val="896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須坂市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51132</v>
      </c>
      <c r="AM8" s="50"/>
      <c r="AN8" s="50"/>
      <c r="AO8" s="50"/>
      <c r="AP8" s="50"/>
      <c r="AQ8" s="50"/>
      <c r="AR8" s="50"/>
      <c r="AS8" s="50"/>
      <c r="AT8" s="45">
        <f>データ!T6</f>
        <v>149.66999999999999</v>
      </c>
      <c r="AU8" s="45"/>
      <c r="AV8" s="45"/>
      <c r="AW8" s="45"/>
      <c r="AX8" s="45"/>
      <c r="AY8" s="45"/>
      <c r="AZ8" s="45"/>
      <c r="BA8" s="45"/>
      <c r="BB8" s="45">
        <f>データ!U6</f>
        <v>341.63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38.42</v>
      </c>
      <c r="J10" s="45"/>
      <c r="K10" s="45"/>
      <c r="L10" s="45"/>
      <c r="M10" s="45"/>
      <c r="N10" s="45"/>
      <c r="O10" s="45"/>
      <c r="P10" s="45">
        <f>データ!P6</f>
        <v>16.149999999999999</v>
      </c>
      <c r="Q10" s="45"/>
      <c r="R10" s="45"/>
      <c r="S10" s="45"/>
      <c r="T10" s="45"/>
      <c r="U10" s="45"/>
      <c r="V10" s="45"/>
      <c r="W10" s="45">
        <f>データ!Q6</f>
        <v>100</v>
      </c>
      <c r="X10" s="45"/>
      <c r="Y10" s="45"/>
      <c r="Z10" s="45"/>
      <c r="AA10" s="45"/>
      <c r="AB10" s="45"/>
      <c r="AC10" s="45"/>
      <c r="AD10" s="50">
        <f>データ!R6</f>
        <v>3570</v>
      </c>
      <c r="AE10" s="50"/>
      <c r="AF10" s="50"/>
      <c r="AG10" s="50"/>
      <c r="AH10" s="50"/>
      <c r="AI10" s="50"/>
      <c r="AJ10" s="50"/>
      <c r="AK10" s="2"/>
      <c r="AL10" s="50">
        <f>データ!V6</f>
        <v>8230</v>
      </c>
      <c r="AM10" s="50"/>
      <c r="AN10" s="50"/>
      <c r="AO10" s="50"/>
      <c r="AP10" s="50"/>
      <c r="AQ10" s="50"/>
      <c r="AR10" s="50"/>
      <c r="AS10" s="50"/>
      <c r="AT10" s="45">
        <f>データ!W6</f>
        <v>2.71</v>
      </c>
      <c r="AU10" s="45"/>
      <c r="AV10" s="45"/>
      <c r="AW10" s="45"/>
      <c r="AX10" s="45"/>
      <c r="AY10" s="45"/>
      <c r="AZ10" s="45"/>
      <c r="BA10" s="45"/>
      <c r="BB10" s="45">
        <f>データ!X6</f>
        <v>3036.9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uz9zyfS7lRScg7Myz2mzQzs3c2GeKtzYmA45vkmAe/c0hzkatIVRAyjBb9gYV1KX0refPs8rw7qxDZfJuiWNbg==" saltValue="z1HkFNvTkzJXK8w+fl1J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202070</v>
      </c>
      <c r="D6" s="33">
        <f t="shared" si="3"/>
        <v>46</v>
      </c>
      <c r="E6" s="33">
        <f t="shared" si="3"/>
        <v>17</v>
      </c>
      <c r="F6" s="33">
        <f t="shared" si="3"/>
        <v>4</v>
      </c>
      <c r="G6" s="33">
        <f t="shared" si="3"/>
        <v>0</v>
      </c>
      <c r="H6" s="33" t="str">
        <f t="shared" si="3"/>
        <v>長野県　須坂市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38.42</v>
      </c>
      <c r="P6" s="34">
        <f t="shared" si="3"/>
        <v>16.149999999999999</v>
      </c>
      <c r="Q6" s="34">
        <f t="shared" si="3"/>
        <v>100</v>
      </c>
      <c r="R6" s="34">
        <f t="shared" si="3"/>
        <v>3570</v>
      </c>
      <c r="S6" s="34">
        <f t="shared" si="3"/>
        <v>51132</v>
      </c>
      <c r="T6" s="34">
        <f t="shared" si="3"/>
        <v>149.66999999999999</v>
      </c>
      <c r="U6" s="34">
        <f t="shared" si="3"/>
        <v>341.63</v>
      </c>
      <c r="V6" s="34">
        <f t="shared" si="3"/>
        <v>8230</v>
      </c>
      <c r="W6" s="34">
        <f t="shared" si="3"/>
        <v>2.71</v>
      </c>
      <c r="X6" s="34">
        <f t="shared" si="3"/>
        <v>3036.9</v>
      </c>
      <c r="Y6" s="35">
        <f>IF(Y7="",NA(),Y7)</f>
        <v>102.14</v>
      </c>
      <c r="Z6" s="35">
        <f t="shared" ref="Z6:AH6" si="4">IF(Z7="",NA(),Z7)</f>
        <v>121.23</v>
      </c>
      <c r="AA6" s="35">
        <f t="shared" si="4"/>
        <v>104.75</v>
      </c>
      <c r="AB6" s="35">
        <f t="shared" si="4"/>
        <v>105.89</v>
      </c>
      <c r="AC6" s="35">
        <f t="shared" si="4"/>
        <v>115</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2272.5100000000002</v>
      </c>
      <c r="AV6" s="35">
        <f t="shared" ref="AV6:BD6" si="6">IF(AV7="",NA(),AV7)</f>
        <v>79.33</v>
      </c>
      <c r="AW6" s="35">
        <f t="shared" si="6"/>
        <v>69.02</v>
      </c>
      <c r="AX6" s="35">
        <f t="shared" si="6"/>
        <v>64.849999999999994</v>
      </c>
      <c r="AY6" s="35">
        <f t="shared" si="6"/>
        <v>70.03</v>
      </c>
      <c r="AZ6" s="35">
        <f t="shared" si="6"/>
        <v>290.19</v>
      </c>
      <c r="BA6" s="35">
        <f t="shared" si="6"/>
        <v>63.22</v>
      </c>
      <c r="BB6" s="35">
        <f t="shared" si="6"/>
        <v>49.07</v>
      </c>
      <c r="BC6" s="35">
        <f t="shared" si="6"/>
        <v>46.78</v>
      </c>
      <c r="BD6" s="35">
        <f t="shared" si="6"/>
        <v>47.44</v>
      </c>
      <c r="BE6" s="34" t="str">
        <f>IF(BE7="","",IF(BE7="-","【-】","【"&amp;SUBSTITUTE(TEXT(BE7,"#,##0.00"),"-","△")&amp;"】"))</f>
        <v>【54.73】</v>
      </c>
      <c r="BF6" s="35">
        <f>IF(BF7="",NA(),BF7)</f>
        <v>2752.13</v>
      </c>
      <c r="BG6" s="35">
        <f t="shared" ref="BG6:BO6" si="7">IF(BG7="",NA(),BG7)</f>
        <v>785.89</v>
      </c>
      <c r="BH6" s="35">
        <f t="shared" si="7"/>
        <v>756.7</v>
      </c>
      <c r="BI6" s="35">
        <f t="shared" si="7"/>
        <v>597.49</v>
      </c>
      <c r="BJ6" s="35">
        <f t="shared" si="7"/>
        <v>641.02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102.26</v>
      </c>
      <c r="BR6" s="35">
        <f t="shared" ref="BR6:BZ6" si="8">IF(BR7="",NA(),BR7)</f>
        <v>177.25</v>
      </c>
      <c r="BS6" s="35">
        <f t="shared" si="8"/>
        <v>99.78</v>
      </c>
      <c r="BT6" s="35">
        <f t="shared" si="8"/>
        <v>99.23</v>
      </c>
      <c r="BU6" s="35">
        <f t="shared" si="8"/>
        <v>109.44</v>
      </c>
      <c r="BV6" s="35">
        <f t="shared" si="8"/>
        <v>64.63</v>
      </c>
      <c r="BW6" s="35">
        <f t="shared" si="8"/>
        <v>66.56</v>
      </c>
      <c r="BX6" s="35">
        <f t="shared" si="8"/>
        <v>66.22</v>
      </c>
      <c r="BY6" s="35">
        <f t="shared" si="8"/>
        <v>69.87</v>
      </c>
      <c r="BZ6" s="35">
        <f t="shared" si="8"/>
        <v>74.3</v>
      </c>
      <c r="CA6" s="34" t="str">
        <f>IF(CA7="","",IF(CA7="-","【-】","【"&amp;SUBSTITUTE(TEXT(CA7,"#,##0.00"),"-","△")&amp;"】"))</f>
        <v>【75.58】</v>
      </c>
      <c r="CB6" s="35">
        <f>IF(CB7="",NA(),CB7)</f>
        <v>186.54</v>
      </c>
      <c r="CC6" s="35">
        <f t="shared" ref="CC6:CK6" si="9">IF(CC7="",NA(),CC7)</f>
        <v>108.54</v>
      </c>
      <c r="CD6" s="35">
        <f t="shared" si="9"/>
        <v>192.7</v>
      </c>
      <c r="CE6" s="35">
        <f t="shared" si="9"/>
        <v>192.55</v>
      </c>
      <c r="CF6" s="35">
        <f t="shared" si="9"/>
        <v>174.32</v>
      </c>
      <c r="CG6" s="35">
        <f t="shared" si="9"/>
        <v>245.75</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43.36</v>
      </c>
      <c r="CW6" s="34" t="str">
        <f>IF(CW7="","",IF(CW7="-","【-】","【"&amp;SUBSTITUTE(TEXT(CW7,"#,##0.00"),"-","△")&amp;"】"))</f>
        <v>【42.66】</v>
      </c>
      <c r="CX6" s="35">
        <f>IF(CX7="",NA(),CX7)</f>
        <v>73.48</v>
      </c>
      <c r="CY6" s="35">
        <f t="shared" ref="CY6:DG6" si="11">IF(CY7="",NA(),CY7)</f>
        <v>73.83</v>
      </c>
      <c r="CZ6" s="35">
        <f t="shared" si="11"/>
        <v>79.62</v>
      </c>
      <c r="DA6" s="35">
        <f t="shared" si="11"/>
        <v>80.319999999999993</v>
      </c>
      <c r="DB6" s="35">
        <f t="shared" si="11"/>
        <v>74.14</v>
      </c>
      <c r="DC6" s="35">
        <f t="shared" si="11"/>
        <v>82.2</v>
      </c>
      <c r="DD6" s="35">
        <f t="shared" si="11"/>
        <v>82.35</v>
      </c>
      <c r="DE6" s="35">
        <f t="shared" si="11"/>
        <v>82.9</v>
      </c>
      <c r="DF6" s="35">
        <f t="shared" si="11"/>
        <v>83.5</v>
      </c>
      <c r="DG6" s="35">
        <f t="shared" si="11"/>
        <v>83.06</v>
      </c>
      <c r="DH6" s="34" t="str">
        <f>IF(DH7="","",IF(DH7="-","【-】","【"&amp;SUBSTITUTE(TEXT(DH7,"#,##0.00"),"-","△")&amp;"】"))</f>
        <v>【82.67】</v>
      </c>
      <c r="DI6" s="35">
        <f>IF(DI7="",NA(),DI7)</f>
        <v>7.59</v>
      </c>
      <c r="DJ6" s="35">
        <f t="shared" ref="DJ6:DR6" si="12">IF(DJ7="",NA(),DJ7)</f>
        <v>11.82</v>
      </c>
      <c r="DK6" s="35">
        <f t="shared" si="12"/>
        <v>13.91</v>
      </c>
      <c r="DL6" s="35">
        <f t="shared" si="12"/>
        <v>15.99</v>
      </c>
      <c r="DM6" s="35">
        <f t="shared" si="12"/>
        <v>17.850000000000001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0.81</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202070</v>
      </c>
      <c r="D7" s="37">
        <v>46</v>
      </c>
      <c r="E7" s="37">
        <v>17</v>
      </c>
      <c r="F7" s="37">
        <v>4</v>
      </c>
      <c r="G7" s="37">
        <v>0</v>
      </c>
      <c r="H7" s="37" t="s">
        <v>108</v>
      </c>
      <c r="I7" s="37" t="s">
        <v>109</v>
      </c>
      <c r="J7" s="37" t="s">
        <v>110</v>
      </c>
      <c r="K7" s="37" t="s">
        <v>111</v>
      </c>
      <c r="L7" s="37" t="s">
        <v>112</v>
      </c>
      <c r="M7" s="37" t="s">
        <v>113</v>
      </c>
      <c r="N7" s="38" t="s">
        <v>114</v>
      </c>
      <c r="O7" s="38">
        <v>38.42</v>
      </c>
      <c r="P7" s="38">
        <v>16.149999999999999</v>
      </c>
      <c r="Q7" s="38">
        <v>100</v>
      </c>
      <c r="R7" s="38">
        <v>3570</v>
      </c>
      <c r="S7" s="38">
        <v>51132</v>
      </c>
      <c r="T7" s="38">
        <v>149.66999999999999</v>
      </c>
      <c r="U7" s="38">
        <v>341.63</v>
      </c>
      <c r="V7" s="38">
        <v>8230</v>
      </c>
      <c r="W7" s="38">
        <v>2.71</v>
      </c>
      <c r="X7" s="38">
        <v>3036.9</v>
      </c>
      <c r="Y7" s="38">
        <v>102.14</v>
      </c>
      <c r="Z7" s="38">
        <v>121.23</v>
      </c>
      <c r="AA7" s="38">
        <v>104.75</v>
      </c>
      <c r="AB7" s="38">
        <v>105.89</v>
      </c>
      <c r="AC7" s="38">
        <v>115</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2272.5100000000002</v>
      </c>
      <c r="AV7" s="38">
        <v>79.33</v>
      </c>
      <c r="AW7" s="38">
        <v>69.02</v>
      </c>
      <c r="AX7" s="38">
        <v>64.849999999999994</v>
      </c>
      <c r="AY7" s="38">
        <v>70.03</v>
      </c>
      <c r="AZ7" s="38">
        <v>290.19</v>
      </c>
      <c r="BA7" s="38">
        <v>63.22</v>
      </c>
      <c r="BB7" s="38">
        <v>49.07</v>
      </c>
      <c r="BC7" s="38">
        <v>46.78</v>
      </c>
      <c r="BD7" s="38">
        <v>47.44</v>
      </c>
      <c r="BE7" s="38">
        <v>54.73</v>
      </c>
      <c r="BF7" s="38">
        <v>2752.13</v>
      </c>
      <c r="BG7" s="38">
        <v>785.89</v>
      </c>
      <c r="BH7" s="38">
        <v>756.7</v>
      </c>
      <c r="BI7" s="38">
        <v>597.49</v>
      </c>
      <c r="BJ7" s="38">
        <v>641.02</v>
      </c>
      <c r="BK7" s="38">
        <v>1569.13</v>
      </c>
      <c r="BL7" s="38">
        <v>1436</v>
      </c>
      <c r="BM7" s="38">
        <v>1434.89</v>
      </c>
      <c r="BN7" s="38">
        <v>1298.9100000000001</v>
      </c>
      <c r="BO7" s="38">
        <v>1243.71</v>
      </c>
      <c r="BP7" s="38">
        <v>1225.44</v>
      </c>
      <c r="BQ7" s="38">
        <v>102.26</v>
      </c>
      <c r="BR7" s="38">
        <v>177.25</v>
      </c>
      <c r="BS7" s="38">
        <v>99.78</v>
      </c>
      <c r="BT7" s="38">
        <v>99.23</v>
      </c>
      <c r="BU7" s="38">
        <v>109.44</v>
      </c>
      <c r="BV7" s="38">
        <v>64.63</v>
      </c>
      <c r="BW7" s="38">
        <v>66.56</v>
      </c>
      <c r="BX7" s="38">
        <v>66.22</v>
      </c>
      <c r="BY7" s="38">
        <v>69.87</v>
      </c>
      <c r="BZ7" s="38">
        <v>74.3</v>
      </c>
      <c r="CA7" s="38">
        <v>75.58</v>
      </c>
      <c r="CB7" s="38">
        <v>186.54</v>
      </c>
      <c r="CC7" s="38">
        <v>108.54</v>
      </c>
      <c r="CD7" s="38">
        <v>192.7</v>
      </c>
      <c r="CE7" s="38">
        <v>192.55</v>
      </c>
      <c r="CF7" s="38">
        <v>174.32</v>
      </c>
      <c r="CG7" s="38">
        <v>245.75</v>
      </c>
      <c r="CH7" s="38">
        <v>244.29</v>
      </c>
      <c r="CI7" s="38">
        <v>246.72</v>
      </c>
      <c r="CJ7" s="38">
        <v>234.96</v>
      </c>
      <c r="CK7" s="38">
        <v>221.81</v>
      </c>
      <c r="CL7" s="38">
        <v>215.23</v>
      </c>
      <c r="CM7" s="38" t="s">
        <v>114</v>
      </c>
      <c r="CN7" s="38" t="s">
        <v>114</v>
      </c>
      <c r="CO7" s="38" t="s">
        <v>114</v>
      </c>
      <c r="CP7" s="38" t="s">
        <v>114</v>
      </c>
      <c r="CQ7" s="38" t="s">
        <v>114</v>
      </c>
      <c r="CR7" s="38">
        <v>43.65</v>
      </c>
      <c r="CS7" s="38">
        <v>43.58</v>
      </c>
      <c r="CT7" s="38">
        <v>41.35</v>
      </c>
      <c r="CU7" s="38">
        <v>42.9</v>
      </c>
      <c r="CV7" s="38">
        <v>43.36</v>
      </c>
      <c r="CW7" s="38">
        <v>42.66</v>
      </c>
      <c r="CX7" s="38">
        <v>73.48</v>
      </c>
      <c r="CY7" s="38">
        <v>73.83</v>
      </c>
      <c r="CZ7" s="38">
        <v>79.62</v>
      </c>
      <c r="DA7" s="38">
        <v>80.319999999999993</v>
      </c>
      <c r="DB7" s="38">
        <v>74.14</v>
      </c>
      <c r="DC7" s="38">
        <v>82.2</v>
      </c>
      <c r="DD7" s="38">
        <v>82.35</v>
      </c>
      <c r="DE7" s="38">
        <v>82.9</v>
      </c>
      <c r="DF7" s="38">
        <v>83.5</v>
      </c>
      <c r="DG7" s="38">
        <v>83.06</v>
      </c>
      <c r="DH7" s="38">
        <v>82.67</v>
      </c>
      <c r="DI7" s="38">
        <v>7.59</v>
      </c>
      <c r="DJ7" s="38">
        <v>11.82</v>
      </c>
      <c r="DK7" s="38">
        <v>13.91</v>
      </c>
      <c r="DL7" s="38">
        <v>15.99</v>
      </c>
      <c r="DM7" s="38">
        <v>17.850000000000001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0.81</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2019-02-06T08:59:04Z</cp:lastPrinted>
  <dcterms:created xsi:type="dcterms:W3CDTF">2018-12-03T08:53:00Z</dcterms:created>
  <dcterms:modified xsi:type="dcterms:W3CDTF">2019-02-20T13:19:22Z</dcterms:modified>
  <cp:category/>
</cp:coreProperties>
</file>