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610" windowHeight="11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<sst xmlns="http://schemas.openxmlformats.org/spreadsheetml/2006/main" count="232" uniqueCount="120">
  <si>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</si>
  <si>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</si>
  <si>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</si>
  <si>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</si>
  <si>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</si>
  <si>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</si>
  <si>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</si>
  <si>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</si>
  <si>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</si>
  <si>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</si>
  <si>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</si>
  <si>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</si>
  <si>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</si>
  <si>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</si>
  <si>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</si>
  <si>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</si>
  <si>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</si>
  <si>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</si>
  <si>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</si>
  <si>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</si>
  <si>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</si>
  <si>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</si>
  <si>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</si>
  <si>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</si>
  <si>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</si>
  <si>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</si>
  <si>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</si>
  <si>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</si>
  <si>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</si>
  <si>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</si>
  <si>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</si>
  <si>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</si>
  <si>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</si>
  <si>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</si>
  <si>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</si>
  <si>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</si>
  <si>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</si>
  <si>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</si>
  <si>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</si>
  <si>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</si>
  <si>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</si>
  <si>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</si>
  <si>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</si>
  <si>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</si>
  <si>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</si>
  <si>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</si>
  <si>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</si>
  <si>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</si>
  <si>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</si>
  <si>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</si>
  <si>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</si>
  <si>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</si>
  <si>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</si>
  <si>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</si>
  <si>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</si>
  <si>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</si>
  <si>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</si>
  <si>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</si>
  <si>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</si>
  <si>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</si>
  <si>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</si>
  <si>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</si>
  <si>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</si>
  <si>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</si>
  <si>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</si>
  <si>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</si>
  <si>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</si>
  <si>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</si>
  <si>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</si>
  <si>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</si>
  <si>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</si>
  <si>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</si>
  <si>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</si>
  <si>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</si>
  <si>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</si>
  <si>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</si>
  <si>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</si>
  <si>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</si>
  <si>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</si>
  <si>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</si>
  <si>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</si>
  <si>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</si>
  <si>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</si>
  <si>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</si>
  <si>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</si>
  <si>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</si>
  <si>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</si>
  <si>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</si>
  <si>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</si>
  <si>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</si>
  <si>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</si>
  <si>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</si>
  <si>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</si>
  <si>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</si>
  <si>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</si>
  <si>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</si>
  <si>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</si>
  <si>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</si>
  <si>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</si>
  <si>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</si>
  <si>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</si>
  <si>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</si>
  <si>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</si>
  <si>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</si>
  <si>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</si>
  <si>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</si>
  <si>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</si>
  <si>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</si>
  <si>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</si>
  <si>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</si>
  <si>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</si>
  <si>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</si>
  <si>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</si>
  <si>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</si>
  <si>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</si>
  <si>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</si>
  <si>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</si>
  <si>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は類似団体に比べて施設の老朽化が進んでいないことを示しているが、管路更新率は類似団体に比べて老朽管路の更新が進んでいないことを示しており、このままでは有形固定資産減価償却率、管路経年化率の上昇が懸念される。</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1" eb="23">
      <t>ルイジ</t>
    </rPh>
    <rPh sb="23" eb="25">
      <t>ダンタイ</t>
    </rPh>
    <rPh sb="26" eb="27">
      <t>クラ</t>
    </rPh>
    <rPh sb="29" eb="31">
      <t>シセツ</t>
    </rPh>
    <rPh sb="32" eb="35">
      <t>ロウキュウカ</t>
    </rPh>
    <rPh sb="36" eb="37">
      <t>スス</t>
    </rPh>
    <rPh sb="45" eb="46">
      <t>シメ</t>
    </rPh>
    <rPh sb="52" eb="54">
      <t>カンロ</t>
    </rPh>
    <rPh sb="54" eb="56">
      <t>コウシン</t>
    </rPh>
    <rPh sb="56" eb="57">
      <t>リツ</t>
    </rPh>
    <rPh sb="58" eb="60">
      <t>ルイジ</t>
    </rPh>
    <rPh sb="60" eb="62">
      <t>ダンタイ</t>
    </rPh>
    <rPh sb="63" eb="64">
      <t>クラ</t>
    </rPh>
    <rPh sb="66" eb="68">
      <t>ロウキュウ</t>
    </rPh>
    <rPh sb="68" eb="69">
      <t>カン</t>
    </rPh>
    <rPh sb="69" eb="70">
      <t>ロ</t>
    </rPh>
    <rPh sb="71" eb="73">
      <t>コウシン</t>
    </rPh>
    <rPh sb="74" eb="75">
      <t>スス</t>
    </rPh>
    <rPh sb="83" eb="84">
      <t>シメ</t>
    </rPh>
    <rPh sb="95" eb="97">
      <t>ユウケイ</t>
    </rPh>
    <rPh sb="97" eb="99">
      <t>コテイ</t>
    </rPh>
    <rPh sb="99" eb="101">
      <t>シサン</t>
    </rPh>
    <rPh sb="101" eb="103">
      <t>ゲンカ</t>
    </rPh>
    <rPh sb="103" eb="105">
      <t>ショウキャク</t>
    </rPh>
    <rPh sb="105" eb="106">
      <t>リツ</t>
    </rPh>
    <rPh sb="107" eb="109">
      <t>カンロ</t>
    </rPh>
    <rPh sb="109" eb="112">
      <t>ケイネンカ</t>
    </rPh>
    <rPh sb="112" eb="113">
      <t>リツ</t>
    </rPh>
    <rPh sb="114" eb="116">
      <t>ジョウショウ</t>
    </rPh>
    <rPh sb="117" eb="119">
      <t>ケネン</t>
    </rPh>
    <phoneticPr fontId="4"/>
  </si>
  <si>
    <t>　現在飯田市では、浄水場の老朽化に対応するため大規模な更新整備事業を行っている。また、老朽管路の更新等により有収率の向上を図っていく必要もある。
　これらの事業には多額の経費が必要となるが、その財源については長期的な見通しのもと企業債残高にも留意しつつ安定した経営となるよう検討していく必要がある。
　また、料金回収率が低い水準となっていることから、今後は経費の節減に努めることはもとより、適正な水道料金について検証していく必要がある。</t>
    <rPh sb="1" eb="3">
      <t>ゲンザイ</t>
    </rPh>
    <rPh sb="3" eb="6">
      <t>イイダシ</t>
    </rPh>
    <rPh sb="9" eb="12">
      <t>ジョウスイジョウ</t>
    </rPh>
    <rPh sb="13" eb="16">
      <t>ロウキュウカ</t>
    </rPh>
    <rPh sb="17" eb="19">
      <t>タイオウ</t>
    </rPh>
    <rPh sb="23" eb="26">
      <t>ダイキボ</t>
    </rPh>
    <rPh sb="27" eb="29">
      <t>コウシン</t>
    </rPh>
    <rPh sb="29" eb="31">
      <t>セイビ</t>
    </rPh>
    <rPh sb="31" eb="33">
      <t>ジギョウ</t>
    </rPh>
    <rPh sb="34" eb="35">
      <t>オコナ</t>
    </rPh>
    <rPh sb="43" eb="45">
      <t>ロウキュウ</t>
    </rPh>
    <rPh sb="45" eb="46">
      <t>カン</t>
    </rPh>
    <rPh sb="46" eb="47">
      <t>ロ</t>
    </rPh>
    <rPh sb="48" eb="50">
      <t>コウシン</t>
    </rPh>
    <rPh sb="50" eb="51">
      <t>トウ</t>
    </rPh>
    <rPh sb="54" eb="56">
      <t>ユウシュウ</t>
    </rPh>
    <rPh sb="56" eb="57">
      <t>リツ</t>
    </rPh>
    <rPh sb="58" eb="60">
      <t>コウジョウ</t>
    </rPh>
    <rPh sb="61" eb="62">
      <t>ハカ</t>
    </rPh>
    <rPh sb="66" eb="68">
      <t>ヒツヨウ</t>
    </rPh>
    <rPh sb="78" eb="80">
      <t>ジギョウ</t>
    </rPh>
    <rPh sb="82" eb="84">
      <t>タガク</t>
    </rPh>
    <rPh sb="85" eb="87">
      <t>ケイヒ</t>
    </rPh>
    <rPh sb="88" eb="90">
      <t>ヒツヨウ</t>
    </rPh>
    <rPh sb="97" eb="99">
      <t>ザイゲン</t>
    </rPh>
    <rPh sb="104" eb="107">
      <t>チョウキテキ</t>
    </rPh>
    <rPh sb="108" eb="110">
      <t>ミトオ</t>
    </rPh>
    <rPh sb="114" eb="116">
      <t>キギョウ</t>
    </rPh>
    <rPh sb="116" eb="117">
      <t>サイ</t>
    </rPh>
    <rPh sb="117" eb="119">
      <t>ザンダカ</t>
    </rPh>
    <rPh sb="121" eb="123">
      <t>リュウイ</t>
    </rPh>
    <rPh sb="126" eb="128">
      <t>アンテイ</t>
    </rPh>
    <rPh sb="130" eb="132">
      <t>ケイエイ</t>
    </rPh>
    <rPh sb="137" eb="139">
      <t>ケントウ</t>
    </rPh>
    <rPh sb="143" eb="145">
      <t>ヒツヨウ</t>
    </rPh>
    <rPh sb="154" eb="156">
      <t>リョウキン</t>
    </rPh>
    <rPh sb="156" eb="158">
      <t>カイシュウ</t>
    </rPh>
    <rPh sb="158" eb="159">
      <t>リツ</t>
    </rPh>
    <rPh sb="160" eb="161">
      <t>ヒク</t>
    </rPh>
    <rPh sb="162" eb="164">
      <t>スイジュン</t>
    </rPh>
    <rPh sb="175" eb="177">
      <t>コンゴ</t>
    </rPh>
    <rPh sb="178" eb="180">
      <t>ケイヒ</t>
    </rPh>
    <rPh sb="181" eb="183">
      <t>セツゲン</t>
    </rPh>
    <rPh sb="184" eb="185">
      <t>ツト</t>
    </rPh>
    <rPh sb="195" eb="197">
      <t>テキセイ</t>
    </rPh>
    <rPh sb="198" eb="200">
      <t>スイドウ</t>
    </rPh>
    <rPh sb="200" eb="202">
      <t>リョウキン</t>
    </rPh>
    <rPh sb="206" eb="208">
      <t>ケンショウ</t>
    </rPh>
    <rPh sb="212" eb="214">
      <t>ヒツヨウ</t>
    </rPh>
    <phoneticPr fontId="4"/>
  </si>
  <si>
    <t>　飯田市水道事業は平成29年４月１日に簡易水道事業を会計統合した。従って平成29年度決算は水道事業、簡易水道事業ともに地方公営企業法を適用した初めての決算となる。
　統合により昨年度より数値が増減しているものがある。
 経常収支比率は100%を上回っているが、簡易水道事業を会計統合したことなどから平成28年度よりも低下している。
　企業債残高対給水収益比率は類似団体平均に比べると高い値となっており、依然として企業債に依存した経営状況である。
　給水原価が類似団体平均よりも高いことから、料金回収率が100%を下回る状態が続いている。
　施設利用率は類似団体平均よりも高いことから概ね良好な水準である。
　有収率については、漏水等の要因により類似団体平均よりも低い状況が続いている。</t>
    <rPh sb="1" eb="4">
      <t>イイダシ</t>
    </rPh>
    <rPh sb="4" eb="6">
      <t>スイドウ</t>
    </rPh>
    <rPh sb="6" eb="8">
      <t>ジギョウ</t>
    </rPh>
    <rPh sb="9" eb="11">
      <t>ヘイセイ</t>
    </rPh>
    <rPh sb="13" eb="14">
      <t>ネン</t>
    </rPh>
    <rPh sb="15" eb="16">
      <t>ガツ</t>
    </rPh>
    <rPh sb="17" eb="18">
      <t>ニチ</t>
    </rPh>
    <rPh sb="19" eb="21">
      <t>カンイ</t>
    </rPh>
    <rPh sb="21" eb="23">
      <t>スイドウ</t>
    </rPh>
    <rPh sb="23" eb="25">
      <t>ジギョウ</t>
    </rPh>
    <rPh sb="26" eb="28">
      <t>カイケイ</t>
    </rPh>
    <rPh sb="28" eb="30">
      <t>トウゴウ</t>
    </rPh>
    <rPh sb="33" eb="34">
      <t>シタガ</t>
    </rPh>
    <rPh sb="36" eb="38">
      <t>ヘイセイ</t>
    </rPh>
    <rPh sb="40" eb="42">
      <t>ネンド</t>
    </rPh>
    <rPh sb="42" eb="44">
      <t>ケッサン</t>
    </rPh>
    <rPh sb="45" eb="47">
      <t>スイドウ</t>
    </rPh>
    <rPh sb="47" eb="49">
      <t>ジギョウ</t>
    </rPh>
    <rPh sb="50" eb="52">
      <t>カンイ</t>
    </rPh>
    <rPh sb="52" eb="54">
      <t>スイドウ</t>
    </rPh>
    <rPh sb="54" eb="56">
      <t>ジギョウ</t>
    </rPh>
    <rPh sb="59" eb="61">
      <t>チホウ</t>
    </rPh>
    <rPh sb="61" eb="63">
      <t>コウエイ</t>
    </rPh>
    <rPh sb="63" eb="65">
      <t>キギョウ</t>
    </rPh>
    <rPh sb="65" eb="66">
      <t>ホウ</t>
    </rPh>
    <rPh sb="67" eb="69">
      <t>テキヨウ</t>
    </rPh>
    <rPh sb="71" eb="72">
      <t>ハジ</t>
    </rPh>
    <rPh sb="75" eb="77">
      <t>ケッサン</t>
    </rPh>
    <rPh sb="110" eb="112">
      <t>ケイジョウ</t>
    </rPh>
    <rPh sb="112" eb="114">
      <t>シュウシ</t>
    </rPh>
    <rPh sb="114" eb="116">
      <t>ヒリツ</t>
    </rPh>
    <rPh sb="122" eb="124">
      <t>ウワマワ</t>
    </rPh>
    <rPh sb="130" eb="132">
      <t>カンイ</t>
    </rPh>
    <rPh sb="132" eb="134">
      <t>スイドウ</t>
    </rPh>
    <rPh sb="134" eb="136">
      <t>ジギョウ</t>
    </rPh>
    <rPh sb="137" eb="139">
      <t>カイケイ</t>
    </rPh>
    <rPh sb="139" eb="141">
      <t>トウゴウ</t>
    </rPh>
    <rPh sb="149" eb="151">
      <t>ヘイセイ</t>
    </rPh>
    <rPh sb="153" eb="155">
      <t>ネンド</t>
    </rPh>
    <rPh sb="158" eb="160">
      <t>テイカ</t>
    </rPh>
    <rPh sb="167" eb="169">
      <t>キギョウ</t>
    </rPh>
    <rPh sb="169" eb="170">
      <t>サイ</t>
    </rPh>
    <rPh sb="170" eb="172">
      <t>ザンダカ</t>
    </rPh>
    <rPh sb="172" eb="173">
      <t>タイ</t>
    </rPh>
    <rPh sb="173" eb="175">
      <t>キュウスイ</t>
    </rPh>
    <rPh sb="175" eb="177">
      <t>シュウエキ</t>
    </rPh>
    <rPh sb="177" eb="179">
      <t>ヒリツ</t>
    </rPh>
    <rPh sb="180" eb="182">
      <t>ルイジ</t>
    </rPh>
    <rPh sb="182" eb="184">
      <t>ダンタイ</t>
    </rPh>
    <rPh sb="184" eb="186">
      <t>ヘイキン</t>
    </rPh>
    <rPh sb="187" eb="188">
      <t>クラ</t>
    </rPh>
    <rPh sb="191" eb="192">
      <t>タカ</t>
    </rPh>
    <rPh sb="193" eb="194">
      <t>アタイ</t>
    </rPh>
    <rPh sb="201" eb="203">
      <t>イゼン</t>
    </rPh>
    <rPh sb="206" eb="208">
      <t>キギョウ</t>
    </rPh>
    <rPh sb="208" eb="209">
      <t>サイ</t>
    </rPh>
    <rPh sb="210" eb="212">
      <t>イゾン</t>
    </rPh>
    <rPh sb="214" eb="216">
      <t>ケイエイ</t>
    </rPh>
    <rPh sb="216" eb="218">
      <t>ジョウキョウ</t>
    </rPh>
    <rPh sb="224" eb="226">
      <t>キュウスイ</t>
    </rPh>
    <rPh sb="226" eb="228">
      <t>ゲンカ</t>
    </rPh>
    <rPh sb="229" eb="231">
      <t>ルイジ</t>
    </rPh>
    <rPh sb="231" eb="233">
      <t>ダンタイ</t>
    </rPh>
    <rPh sb="233" eb="235">
      <t>ヘイキン</t>
    </rPh>
    <rPh sb="238" eb="239">
      <t>タカ</t>
    </rPh>
    <rPh sb="245" eb="247">
      <t>リョウキン</t>
    </rPh>
    <rPh sb="247" eb="249">
      <t>カイシュウ</t>
    </rPh>
    <rPh sb="249" eb="250">
      <t>リツ</t>
    </rPh>
    <rPh sb="256" eb="258">
      <t>シタマワ</t>
    </rPh>
    <rPh sb="259" eb="261">
      <t>ジョウタイ</t>
    </rPh>
    <rPh sb="262" eb="263">
      <t>ツヅ</t>
    </rPh>
    <rPh sb="270" eb="272">
      <t>シセツ</t>
    </rPh>
    <rPh sb="272" eb="275">
      <t>リヨウリツ</t>
    </rPh>
    <rPh sb="276" eb="278">
      <t>ルイジ</t>
    </rPh>
    <rPh sb="278" eb="280">
      <t>ダンタイ</t>
    </rPh>
    <rPh sb="280" eb="282">
      <t>ヘイキン</t>
    </rPh>
    <rPh sb="285" eb="286">
      <t>タカ</t>
    </rPh>
    <rPh sb="291" eb="292">
      <t>オオム</t>
    </rPh>
    <rPh sb="293" eb="295">
      <t>リョウコウ</t>
    </rPh>
    <rPh sb="296" eb="298">
      <t>スイジュン</t>
    </rPh>
    <rPh sb="304" eb="306">
      <t>ユウシュウ</t>
    </rPh>
    <rPh sb="306" eb="307">
      <t>リツ</t>
    </rPh>
    <rPh sb="313" eb="315">
      <t>ロウスイ</t>
    </rPh>
    <rPh sb="315" eb="316">
      <t>トウ</t>
    </rPh>
    <rPh sb="317" eb="319">
      <t>ヨウイン</t>
    </rPh>
    <rPh sb="322" eb="324">
      <t>ルイジ</t>
    </rPh>
    <rPh sb="324" eb="326">
      <t>ダンタイ</t>
    </rPh>
    <rPh sb="326" eb="328">
      <t>ヘイキン</t>
    </rPh>
    <rPh sb="331" eb="332">
      <t>ヒク</t>
    </rPh>
    <rPh sb="333" eb="335">
      <t>ジョウキョウ</t>
    </rPh>
    <rPh sb="336" eb="33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</si>
</sst>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0.16</c:v>
                </c:pt>
                <c:pt idx="2">
                  <c:v>0.27</c:v>
                </c:pt>
                <c:pt idx="3">
                  <c:v>0.15</c:v>
                </c:pt>
                <c:pt idx="4">
                  <c:v>0.34</c:v>
                </c:pt>
              </c:numCache>
            </c:numRef>
          </c:val>
          <c:extLst xmlns:c16r2="http://schemas.microsoft.com/office/drawing/2015/06/chart">
            <c:ext xmlns:c16="http://schemas.microsoft.com/office/drawing/2014/chart" uri="{C3380CC4-5D6E-409C-BE32-E72D297353CC}">
              <c16:uniqueId val="{00000000-A2D4-4073-A6FF-2B25A9964DAD}"/>
            </c:ext>
          </c:extLst>
        </c:ser>
        <c:dLbls>
          <c:showLegendKey val="0"/>
          <c:showVal val="0"/>
          <c:showCatName val="0"/>
          <c:showSerName val="0"/>
          <c:showPercent val="0"/>
          <c:showBubbleSize val="0"/>
        </c:dLbls>
        <c:gapWidth val="150"/>
        <c:axId val="87296256"/>
        <c:axId val="872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A2D4-4073-A6FF-2B25A9964DAD}"/>
            </c:ext>
          </c:extLst>
        </c:ser>
        <c:dLbls>
          <c:showLegendKey val="0"/>
          <c:showVal val="0"/>
          <c:showCatName val="0"/>
          <c:showSerName val="0"/>
          <c:showPercent val="0"/>
          <c:showBubbleSize val="0"/>
        </c:dLbls>
        <c:marker val="1"/>
        <c:smooth val="0"/>
        <c:axId val="87296256"/>
        <c:axId val="87298432"/>
      </c:lineChart>
      <c:dateAx>
        <c:axId val="87296256"/>
        <c:scaling>
          <c:orientation val="minMax"/>
        </c:scaling>
        <c:delete val="1"/>
        <c:axPos val="b"/>
        <c:numFmt formatCode="ge" sourceLinked="1"/>
        <c:majorTickMark val="none"/>
        <c:minorTickMark val="none"/>
        <c:tickLblPos val="none"/>
        <c:crossAx val="87298432"/>
        <c:crosses val="autoZero"/>
        <c:auto val="1"/>
        <c:lblOffset val="100"/>
        <c:baseTimeUnit val="years"/>
      </c:dateAx>
      <c:valAx>
        <c:axId val="872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67.55</c:v>
                </c:pt>
                <c:pt idx="1">
                  <c:v>66.11</c:v>
                </c:pt>
                <c:pt idx="2">
                  <c:v>66.72</c:v>
                </c:pt>
                <c:pt idx="3">
                  <c:v>70.13</c:v>
                </c:pt>
                <c:pt idx="4">
                  <c:v>68.790000000000006</c:v>
                </c:pt>
              </c:numCache>
            </c:numRef>
          </c:val>
          <c:extLst xmlns:c16r2="http://schemas.microsoft.com/office/drawing/2015/06/chart">
            <c:ext xmlns:c16="http://schemas.microsoft.com/office/drawing/2014/chart" uri="{C3380CC4-5D6E-409C-BE32-E72D297353CC}">
              <c16:uniqueId val="{00000000-8D66-47ED-901C-D062350908F3}"/>
            </c:ext>
          </c:extLst>
        </c:ser>
        <c:dLbls>
          <c:showLegendKey val="0"/>
          <c:showVal val="0"/>
          <c:showCatName val="0"/>
          <c:showSerName val="0"/>
          <c:showPercent val="0"/>
          <c:showBubbleSize val="0"/>
        </c:dLbls>
        <c:gapWidth val="150"/>
        <c:axId val="90154880"/>
        <c:axId val="901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8D66-47ED-901C-D062350908F3}"/>
            </c:ext>
          </c:extLst>
        </c:ser>
        <c:dLbls>
          <c:showLegendKey val="0"/>
          <c:showVal val="0"/>
          <c:showCatName val="0"/>
          <c:showSerName val="0"/>
          <c:showPercent val="0"/>
          <c:showBubbleSize val="0"/>
        </c:dLbls>
        <c:marker val="1"/>
        <c:smooth val="0"/>
        <c:axId val="90154880"/>
        <c:axId val="90161152"/>
      </c:lineChart>
      <c:dateAx>
        <c:axId val="90154880"/>
        <c:scaling>
          <c:orientation val="minMax"/>
        </c:scaling>
        <c:delete val="1"/>
        <c:axPos val="b"/>
        <c:numFmt formatCode="ge" sourceLinked="1"/>
        <c:majorTickMark val="none"/>
        <c:minorTickMark val="none"/>
        <c:tickLblPos val="none"/>
        <c:crossAx val="90161152"/>
        <c:crosses val="autoZero"/>
        <c:auto val="1"/>
        <c:lblOffset val="100"/>
        <c:baseTimeUnit val="years"/>
      </c:dateAx>
      <c:valAx>
        <c:axId val="901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84.49</c:v>
                </c:pt>
                <c:pt idx="1">
                  <c:v>85.67</c:v>
                </c:pt>
                <c:pt idx="2">
                  <c:v>83.79</c:v>
                </c:pt>
                <c:pt idx="3">
                  <c:v>84.28</c:v>
                </c:pt>
                <c:pt idx="4">
                  <c:v>82.76</c:v>
                </c:pt>
              </c:numCache>
            </c:numRef>
          </c:val>
          <c:extLst xmlns:c16r2="http://schemas.microsoft.com/office/drawing/2015/06/chart">
            <c:ext xmlns:c16="http://schemas.microsoft.com/office/drawing/2014/chart" uri="{C3380CC4-5D6E-409C-BE32-E72D297353CC}">
              <c16:uniqueId val="{00000000-DE47-47E4-982D-967C2CE6B02A}"/>
            </c:ext>
          </c:extLst>
        </c:ser>
        <c:dLbls>
          <c:showLegendKey val="0"/>
          <c:showVal val="0"/>
          <c:showCatName val="0"/>
          <c:showSerName val="0"/>
          <c:showPercent val="0"/>
          <c:showBubbleSize val="0"/>
        </c:dLbls>
        <c:gapWidth val="150"/>
        <c:axId val="91322624"/>
        <c:axId val="913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DE47-47E4-982D-967C2CE6B02A}"/>
            </c:ext>
          </c:extLst>
        </c:ser>
        <c:dLbls>
          <c:showLegendKey val="0"/>
          <c:showVal val="0"/>
          <c:showCatName val="0"/>
          <c:showSerName val="0"/>
          <c:showPercent val="0"/>
          <c:showBubbleSize val="0"/>
        </c:dLbls>
        <c:marker val="1"/>
        <c:smooth val="0"/>
        <c:axId val="91322624"/>
        <c:axId val="91332992"/>
      </c:lineChart>
      <c:dateAx>
        <c:axId val="91322624"/>
        <c:scaling>
          <c:orientation val="minMax"/>
        </c:scaling>
        <c:delete val="1"/>
        <c:axPos val="b"/>
        <c:numFmt formatCode="ge" sourceLinked="1"/>
        <c:majorTickMark val="none"/>
        <c:minorTickMark val="none"/>
        <c:tickLblPos val="none"/>
        <c:crossAx val="91332992"/>
        <c:crosses val="autoZero"/>
        <c:auto val="1"/>
        <c:lblOffset val="100"/>
        <c:baseTimeUnit val="years"/>
      </c:dateAx>
      <c:valAx>
        <c:axId val="913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99.75</c:v>
                </c:pt>
                <c:pt idx="1">
                  <c:v>112.29</c:v>
                </c:pt>
                <c:pt idx="2">
                  <c:v>107.4</c:v>
                </c:pt>
                <c:pt idx="3">
                  <c:v>111.19</c:v>
                </c:pt>
                <c:pt idx="4">
                  <c:v>109.23</c:v>
                </c:pt>
              </c:numCache>
            </c:numRef>
          </c:val>
          <c:extLst xmlns:c16r2="http://schemas.microsoft.com/office/drawing/2015/06/chart">
            <c:ext xmlns:c16="http://schemas.microsoft.com/office/drawing/2014/chart" uri="{C3380CC4-5D6E-409C-BE32-E72D297353CC}">
              <c16:uniqueId val="{00000000-80EA-46E8-A3CE-D3E0A996C3C8}"/>
            </c:ext>
          </c:extLst>
        </c:ser>
        <c:dLbls>
          <c:showLegendKey val="0"/>
          <c:showVal val="0"/>
          <c:showCatName val="0"/>
          <c:showSerName val="0"/>
          <c:showPercent val="0"/>
          <c:showBubbleSize val="0"/>
        </c:dLbls>
        <c:gapWidth val="150"/>
        <c:axId val="87337600"/>
        <c:axId val="873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80EA-46E8-A3CE-D3E0A996C3C8}"/>
            </c:ext>
          </c:extLst>
        </c:ser>
        <c:dLbls>
          <c:showLegendKey val="0"/>
          <c:showVal val="0"/>
          <c:showCatName val="0"/>
          <c:showSerName val="0"/>
          <c:showPercent val="0"/>
          <c:showBubbleSize val="0"/>
        </c:dLbls>
        <c:marker val="1"/>
        <c:smooth val="0"/>
        <c:axId val="87337600"/>
        <c:axId val="87347968"/>
      </c:lineChart>
      <c:dateAx>
        <c:axId val="87337600"/>
        <c:scaling>
          <c:orientation val="minMax"/>
        </c:scaling>
        <c:delete val="1"/>
        <c:axPos val="b"/>
        <c:numFmt formatCode="ge" sourceLinked="1"/>
        <c:majorTickMark val="none"/>
        <c:minorTickMark val="none"/>
        <c:tickLblPos val="none"/>
        <c:crossAx val="87347968"/>
        <c:crosses val="autoZero"/>
        <c:auto val="1"/>
        <c:lblOffset val="100"/>
        <c:baseTimeUnit val="years"/>
      </c:dateAx>
      <c:valAx>
        <c:axId val="8734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39.51</c:v>
                </c:pt>
                <c:pt idx="1">
                  <c:v>40.93</c:v>
                </c:pt>
                <c:pt idx="2">
                  <c:v>42.68</c:v>
                </c:pt>
                <c:pt idx="3">
                  <c:v>44.53</c:v>
                </c:pt>
                <c:pt idx="4">
                  <c:v>44.03</c:v>
                </c:pt>
              </c:numCache>
            </c:numRef>
          </c:val>
          <c:extLst xmlns:c16r2="http://schemas.microsoft.com/office/drawing/2015/06/chart">
            <c:ext xmlns:c16="http://schemas.microsoft.com/office/drawing/2014/chart" uri="{C3380CC4-5D6E-409C-BE32-E72D297353CC}">
              <c16:uniqueId val="{00000000-3E5B-4B13-B31F-EBC086384033}"/>
            </c:ext>
          </c:extLst>
        </c:ser>
        <c:dLbls>
          <c:showLegendKey val="0"/>
          <c:showVal val="0"/>
          <c:showCatName val="0"/>
          <c:showSerName val="0"/>
          <c:showPercent val="0"/>
          <c:showBubbleSize val="0"/>
        </c:dLbls>
        <c:gapWidth val="150"/>
        <c:axId val="89680896"/>
        <c:axId val="896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3E5B-4B13-B31F-EBC086384033}"/>
            </c:ext>
          </c:extLst>
        </c:ser>
        <c:dLbls>
          <c:showLegendKey val="0"/>
          <c:showVal val="0"/>
          <c:showCatName val="0"/>
          <c:showSerName val="0"/>
          <c:showPercent val="0"/>
          <c:showBubbleSize val="0"/>
        </c:dLbls>
        <c:marker val="1"/>
        <c:smooth val="0"/>
        <c:axId val="89680896"/>
        <c:axId val="89683072"/>
      </c:lineChart>
      <c:dateAx>
        <c:axId val="89680896"/>
        <c:scaling>
          <c:orientation val="minMax"/>
        </c:scaling>
        <c:delete val="1"/>
        <c:axPos val="b"/>
        <c:numFmt formatCode="ge" sourceLinked="1"/>
        <c:majorTickMark val="none"/>
        <c:minorTickMark val="none"/>
        <c:tickLblPos val="none"/>
        <c:crossAx val="89683072"/>
        <c:crosses val="autoZero"/>
        <c:auto val="1"/>
        <c:lblOffset val="100"/>
        <c:baseTimeUnit val="years"/>
      </c:dateAx>
      <c:valAx>
        <c:axId val="896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6.49</c:v>
                </c:pt>
                <c:pt idx="1">
                  <c:v>8.27</c:v>
                </c:pt>
                <c:pt idx="2">
                  <c:v>9.7899999999999991</c:v>
                </c:pt>
                <c:pt idx="3">
                  <c:v>12.7</c:v>
                </c:pt>
                <c:pt idx="4">
                  <c:v>12.41</c:v>
                </c:pt>
              </c:numCache>
            </c:numRef>
          </c:val>
          <c:extLst xmlns:c16r2="http://schemas.microsoft.com/office/drawing/2015/06/chart">
            <c:ext xmlns:c16="http://schemas.microsoft.com/office/drawing/2014/chart" uri="{C3380CC4-5D6E-409C-BE32-E72D297353CC}">
              <c16:uniqueId val="{00000000-30D5-423F-901A-BD3D62C3900E}"/>
            </c:ext>
          </c:extLst>
        </c:ser>
        <c:dLbls>
          <c:showLegendKey val="0"/>
          <c:showVal val="0"/>
          <c:showCatName val="0"/>
          <c:showSerName val="0"/>
          <c:showPercent val="0"/>
          <c:showBubbleSize val="0"/>
        </c:dLbls>
        <c:gapWidth val="150"/>
        <c:axId val="89701760"/>
        <c:axId val="898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30D5-423F-901A-BD3D62C3900E}"/>
            </c:ext>
          </c:extLst>
        </c:ser>
        <c:dLbls>
          <c:showLegendKey val="0"/>
          <c:showVal val="0"/>
          <c:showCatName val="0"/>
          <c:showSerName val="0"/>
          <c:showPercent val="0"/>
          <c:showBubbleSize val="0"/>
        </c:dLbls>
        <c:marker val="1"/>
        <c:smooth val="0"/>
        <c:axId val="89701760"/>
        <c:axId val="89802240"/>
      </c:lineChart>
      <c:dateAx>
        <c:axId val="89701760"/>
        <c:scaling>
          <c:orientation val="minMax"/>
        </c:scaling>
        <c:delete val="1"/>
        <c:axPos val="b"/>
        <c:numFmt formatCode="ge" sourceLinked="1"/>
        <c:majorTickMark val="none"/>
        <c:minorTickMark val="none"/>
        <c:tickLblPos val="none"/>
        <c:crossAx val="89802240"/>
        <c:crosses val="autoZero"/>
        <c:auto val="1"/>
        <c:lblOffset val="100"/>
        <c:baseTimeUnit val="years"/>
      </c:dateAx>
      <c:valAx>
        <c:axId val="89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FB-48EA-88DB-95AD8F82E336}"/>
            </c:ext>
          </c:extLst>
        </c:ser>
        <c:dLbls>
          <c:showLegendKey val="0"/>
          <c:showVal val="0"/>
          <c:showCatName val="0"/>
          <c:showSerName val="0"/>
          <c:showPercent val="0"/>
          <c:showBubbleSize val="0"/>
        </c:dLbls>
        <c:gapWidth val="150"/>
        <c:axId val="89838336"/>
        <c:axId val="898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B4FB-48EA-88DB-95AD8F82E336}"/>
            </c:ext>
          </c:extLst>
        </c:ser>
        <c:dLbls>
          <c:showLegendKey val="0"/>
          <c:showVal val="0"/>
          <c:showCatName val="0"/>
          <c:showSerName val="0"/>
          <c:showPercent val="0"/>
          <c:showBubbleSize val="0"/>
        </c:dLbls>
        <c:marker val="1"/>
        <c:smooth val="0"/>
        <c:axId val="89838336"/>
        <c:axId val="89840256"/>
      </c:lineChart>
      <c:dateAx>
        <c:axId val="89838336"/>
        <c:scaling>
          <c:orientation val="minMax"/>
        </c:scaling>
        <c:delete val="1"/>
        <c:axPos val="b"/>
        <c:numFmt formatCode="ge" sourceLinked="1"/>
        <c:majorTickMark val="none"/>
        <c:minorTickMark val="none"/>
        <c:tickLblPos val="none"/>
        <c:crossAx val="89840256"/>
        <c:crosses val="autoZero"/>
        <c:auto val="1"/>
        <c:lblOffset val="100"/>
        <c:baseTimeUnit val="years"/>
      </c:dateAx>
      <c:valAx>
        <c:axId val="8984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1268.07</c:v>
                </c:pt>
                <c:pt idx="1">
                  <c:v>289.39999999999998</c:v>
                </c:pt>
                <c:pt idx="2">
                  <c:v>326.87</c:v>
                </c:pt>
                <c:pt idx="3">
                  <c:v>353.26</c:v>
                </c:pt>
                <c:pt idx="4">
                  <c:v>310.16000000000003</c:v>
                </c:pt>
              </c:numCache>
            </c:numRef>
          </c:val>
          <c:extLst xmlns:c16r2="http://schemas.microsoft.com/office/drawing/2015/06/chart">
            <c:ext xmlns:c16="http://schemas.microsoft.com/office/drawing/2014/chart" uri="{C3380CC4-5D6E-409C-BE32-E72D297353CC}">
              <c16:uniqueId val="{00000000-B112-4D08-A672-978E87A5D4E2}"/>
            </c:ext>
          </c:extLst>
        </c:ser>
        <c:dLbls>
          <c:showLegendKey val="0"/>
          <c:showVal val="0"/>
          <c:showCatName val="0"/>
          <c:showSerName val="0"/>
          <c:showPercent val="0"/>
          <c:showBubbleSize val="0"/>
        </c:dLbls>
        <c:gapWidth val="150"/>
        <c:axId val="89940736"/>
        <c:axId val="899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B112-4D08-A672-978E87A5D4E2}"/>
            </c:ext>
          </c:extLst>
        </c:ser>
        <c:dLbls>
          <c:showLegendKey val="0"/>
          <c:showVal val="0"/>
          <c:showCatName val="0"/>
          <c:showSerName val="0"/>
          <c:showPercent val="0"/>
          <c:showBubbleSize val="0"/>
        </c:dLbls>
        <c:marker val="1"/>
        <c:smooth val="0"/>
        <c:axId val="89940736"/>
        <c:axId val="89942656"/>
      </c:lineChart>
      <c:dateAx>
        <c:axId val="89940736"/>
        <c:scaling>
          <c:orientation val="minMax"/>
        </c:scaling>
        <c:delete val="1"/>
        <c:axPos val="b"/>
        <c:numFmt formatCode="ge" sourceLinked="1"/>
        <c:majorTickMark val="none"/>
        <c:minorTickMark val="none"/>
        <c:tickLblPos val="none"/>
        <c:crossAx val="89942656"/>
        <c:crosses val="autoZero"/>
        <c:auto val="1"/>
        <c:lblOffset val="100"/>
        <c:baseTimeUnit val="years"/>
      </c:dateAx>
      <c:valAx>
        <c:axId val="8994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548.66</c:v>
                </c:pt>
                <c:pt idx="1">
                  <c:v>527.34</c:v>
                </c:pt>
                <c:pt idx="2">
                  <c:v>502.62</c:v>
                </c:pt>
                <c:pt idx="3">
                  <c:v>468.4</c:v>
                </c:pt>
                <c:pt idx="4">
                  <c:v>488.1</c:v>
                </c:pt>
              </c:numCache>
            </c:numRef>
          </c:val>
          <c:extLst xmlns:c16r2="http://schemas.microsoft.com/office/drawing/2015/06/chart">
            <c:ext xmlns:c16="http://schemas.microsoft.com/office/drawing/2014/chart" uri="{C3380CC4-5D6E-409C-BE32-E72D297353CC}">
              <c16:uniqueId val="{00000000-0BDE-4415-AEDA-FA6251ADD2B4}"/>
            </c:ext>
          </c:extLst>
        </c:ser>
        <c:dLbls>
          <c:showLegendKey val="0"/>
          <c:showVal val="0"/>
          <c:showCatName val="0"/>
          <c:showSerName val="0"/>
          <c:showPercent val="0"/>
          <c:showBubbleSize val="0"/>
        </c:dLbls>
        <c:gapWidth val="150"/>
        <c:axId val="89986176"/>
        <c:axId val="899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0BDE-4415-AEDA-FA6251ADD2B4}"/>
            </c:ext>
          </c:extLst>
        </c:ser>
        <c:dLbls>
          <c:showLegendKey val="0"/>
          <c:showVal val="0"/>
          <c:showCatName val="0"/>
          <c:showSerName val="0"/>
          <c:showPercent val="0"/>
          <c:showBubbleSize val="0"/>
        </c:dLbls>
        <c:marker val="1"/>
        <c:smooth val="0"/>
        <c:axId val="89986176"/>
        <c:axId val="89988096"/>
      </c:lineChart>
      <c:dateAx>
        <c:axId val="89986176"/>
        <c:scaling>
          <c:orientation val="minMax"/>
        </c:scaling>
        <c:delete val="1"/>
        <c:axPos val="b"/>
        <c:numFmt formatCode="ge" sourceLinked="1"/>
        <c:majorTickMark val="none"/>
        <c:minorTickMark val="none"/>
        <c:tickLblPos val="none"/>
        <c:crossAx val="89988096"/>
        <c:crosses val="autoZero"/>
        <c:auto val="1"/>
        <c:lblOffset val="100"/>
        <c:baseTimeUnit val="years"/>
      </c:dateAx>
      <c:valAx>
        <c:axId val="899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84.81</c:v>
                </c:pt>
                <c:pt idx="1">
                  <c:v>94.03</c:v>
                </c:pt>
                <c:pt idx="2">
                  <c:v>87.75</c:v>
                </c:pt>
                <c:pt idx="3">
                  <c:v>89.52</c:v>
                </c:pt>
                <c:pt idx="4">
                  <c:v>88.37</c:v>
                </c:pt>
              </c:numCache>
            </c:numRef>
          </c:val>
          <c:extLst xmlns:c16r2="http://schemas.microsoft.com/office/drawing/2015/06/chart">
            <c:ext xmlns:c16="http://schemas.microsoft.com/office/drawing/2014/chart" uri="{C3380CC4-5D6E-409C-BE32-E72D297353CC}">
              <c16:uniqueId val="{00000000-983A-471C-8EE8-64322292CF90}"/>
            </c:ext>
          </c:extLst>
        </c:ser>
        <c:dLbls>
          <c:showLegendKey val="0"/>
          <c:showVal val="0"/>
          <c:showCatName val="0"/>
          <c:showSerName val="0"/>
          <c:showPercent val="0"/>
          <c:showBubbleSize val="0"/>
        </c:dLbls>
        <c:gapWidth val="150"/>
        <c:axId val="90023424"/>
        <c:axId val="90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983A-471C-8EE8-64322292CF90}"/>
            </c:ext>
          </c:extLst>
        </c:ser>
        <c:dLbls>
          <c:showLegendKey val="0"/>
          <c:showVal val="0"/>
          <c:showCatName val="0"/>
          <c:showSerName val="0"/>
          <c:showPercent val="0"/>
          <c:showBubbleSize val="0"/>
        </c:dLbls>
        <c:marker val="1"/>
        <c:smooth val="0"/>
        <c:axId val="90023424"/>
        <c:axId val="90025344"/>
      </c:lineChart>
      <c:dateAx>
        <c:axId val="90023424"/>
        <c:scaling>
          <c:orientation val="minMax"/>
        </c:scaling>
        <c:delete val="1"/>
        <c:axPos val="b"/>
        <c:numFmt formatCode="ge" sourceLinked="1"/>
        <c:majorTickMark val="none"/>
        <c:minorTickMark val="none"/>
        <c:tickLblPos val="none"/>
        <c:crossAx val="90025344"/>
        <c:crosses val="autoZero"/>
        <c:auto val="1"/>
        <c:lblOffset val="100"/>
        <c:baseTimeUnit val="years"/>
      </c:dateAx>
      <c:valAx>
        <c:axId val="90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182.18</c:v>
                </c:pt>
                <c:pt idx="1">
                  <c:v>164.72</c:v>
                </c:pt>
                <c:pt idx="2">
                  <c:v>176.51</c:v>
                </c:pt>
                <c:pt idx="3">
                  <c:v>172.9</c:v>
                </c:pt>
                <c:pt idx="4">
                  <c:v>175.71</c:v>
                </c:pt>
              </c:numCache>
            </c:numRef>
          </c:val>
          <c:extLst xmlns:c16r2="http://schemas.microsoft.com/office/drawing/2015/06/chart">
            <c:ext xmlns:c16="http://schemas.microsoft.com/office/drawing/2014/chart" uri="{C3380CC4-5D6E-409C-BE32-E72D297353CC}">
              <c16:uniqueId val="{00000000-6800-4BC4-B249-DAB2646F9E6E}"/>
            </c:ext>
          </c:extLst>
        </c:ser>
        <c:dLbls>
          <c:showLegendKey val="0"/>
          <c:showVal val="0"/>
          <c:showCatName val="0"/>
          <c:showSerName val="0"/>
          <c:showPercent val="0"/>
          <c:showBubbleSize val="0"/>
        </c:dLbls>
        <c:gapWidth val="150"/>
        <c:axId val="90117632"/>
        <c:axId val="901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6800-4BC4-B249-DAB2646F9E6E}"/>
            </c:ext>
          </c:extLst>
        </c:ser>
        <c:dLbls>
          <c:showLegendKey val="0"/>
          <c:showVal val="0"/>
          <c:showCatName val="0"/>
          <c:showSerName val="0"/>
          <c:showPercent val="0"/>
          <c:showBubbleSize val="0"/>
        </c:dLbls>
        <c:marker val="1"/>
        <c:smooth val="0"/>
        <c:axId val="90117632"/>
        <c:axId val="90119552"/>
      </c:lineChart>
      <c:dateAx>
        <c:axId val="90117632"/>
        <c:scaling>
          <c:orientation val="minMax"/>
        </c:scaling>
        <c:delete val="1"/>
        <c:axPos val="b"/>
        <c:numFmt formatCode="ge" sourceLinked="1"/>
        <c:majorTickMark val="none"/>
        <c:minorTickMark val="none"/>
        <c:tickLblPos val="none"/>
        <c:crossAx val="90119552"/>
        <c:crosses val="autoZero"/>
        <c:auto val="1"/>
        <c:lblOffset val="100"/>
        <c:baseTimeUnit val="years"/>
      </c:dateAx>
      <c:valAx>
        <c:axId val="90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飯田市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102628</v>
      </c>
      <c r="AM8" s="59"/>
      <c r="AN8" s="59"/>
      <c r="AO8" s="59"/>
      <c r="AP8" s="59"/>
      <c r="AQ8" s="59"/>
      <c r="AR8" s="59"/>
      <c r="AS8" s="59"/>
      <c r="AT8" s="50">
        <f>データ!$S$6</f>
        <v>658.66</v>
      </c>
      <c r="AU8" s="51"/>
      <c r="AV8" s="51"/>
      <c r="AW8" s="51"/>
      <c r="AX8" s="51"/>
      <c r="AY8" s="51"/>
      <c r="AZ8" s="51"/>
      <c r="BA8" s="51"/>
      <c r="BB8" s="52">
        <f>データ!$T$6</f>
        <v>155.81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70.37</v>
      </c>
      <c r="J10" s="51"/>
      <c r="K10" s="51"/>
      <c r="L10" s="51"/>
      <c r="M10" s="51"/>
      <c r="N10" s="51"/>
      <c r="O10" s="62"/>
      <c r="P10" s="52">
        <f>データ!$P$6</f>
        <v>99</v>
      </c>
      <c r="Q10" s="52"/>
      <c r="R10" s="52"/>
      <c r="S10" s="52"/>
      <c r="T10" s="52"/>
      <c r="U10" s="52"/>
      <c r="V10" s="52"/>
      <c r="W10" s="59">
        <f>データ!$Q$6</f>
        <v>2920</v>
      </c>
      <c r="X10" s="59"/>
      <c r="Y10" s="59"/>
      <c r="Z10" s="59"/>
      <c r="AA10" s="59"/>
      <c r="AB10" s="59"/>
      <c r="AC10" s="59"/>
      <c r="AD10" s="2"/>
      <c r="AE10" s="2"/>
      <c r="AF10" s="2"/>
      <c r="AG10" s="2"/>
      <c r="AH10" s="4"/>
      <c r="AI10" s="4"/>
      <c r="AJ10" s="4"/>
      <c r="AK10" s="4"/>
      <c r="AL10" s="59">
        <f>データ!$U$6</f>
        <v>100995</v>
      </c>
      <c r="AM10" s="59"/>
      <c r="AN10" s="59"/>
      <c r="AO10" s="59"/>
      <c r="AP10" s="59"/>
      <c r="AQ10" s="59"/>
      <c r="AR10" s="59"/>
      <c r="AS10" s="59"/>
      <c r="AT10" s="50">
        <f>データ!$V$6</f>
        <v>378.71</v>
      </c>
      <c r="AU10" s="51"/>
      <c r="AV10" s="51"/>
      <c r="AW10" s="51"/>
      <c r="AX10" s="51"/>
      <c r="AY10" s="51"/>
      <c r="AZ10" s="51"/>
      <c r="BA10" s="51"/>
      <c r="BB10" s="52">
        <f>データ!$W$6</f>
        <v>266.68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E1" workbookViewId="0">
      <selection activeCell="EH8" sqref="EH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202053</v>
      </c>
      <c r="D6" s="33">
        <f t="shared" si="3"/>
        <v>46</v>
      </c>
      <c r="E6" s="33">
        <f t="shared" si="3"/>
        <v>1</v>
      </c>
      <c r="F6" s="33">
        <f t="shared" si="3"/>
        <v>0</v>
      </c>
      <c r="G6" s="33">
        <f t="shared" si="3"/>
        <v>1</v>
      </c>
      <c r="H6" s="33" t="str">
        <f t="shared" si="3"/>
        <v>長野県　飯田市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70.37</v>
      </c>
      <c r="P6" s="34">
        <f t="shared" si="3"/>
        <v>99</v>
      </c>
      <c r="Q6" s="34">
        <f t="shared" si="3"/>
        <v>2920</v>
      </c>
      <c r="R6" s="34">
        <f t="shared" si="3"/>
        <v>102628</v>
      </c>
      <c r="S6" s="34">
        <f t="shared" si="3"/>
        <v>658.66</v>
      </c>
      <c r="T6" s="34">
        <f t="shared" si="3"/>
        <v>155.81</v>
      </c>
      <c r="U6" s="34">
        <f t="shared" si="3"/>
        <v>100995</v>
      </c>
      <c r="V6" s="34">
        <f t="shared" si="3"/>
        <v>378.71</v>
      </c>
      <c r="W6" s="34">
        <f t="shared" si="3"/>
        <v>266.68</v>
      </c>
      <c r="X6" s="35">
        <f>IF(X7="",NA(),X7)</f>
        <v>99.75</v>
      </c>
      <c r="Y6" s="35">
        <f t="shared" ref="Y6:AG6" si="4">IF(Y7="",NA(),Y7)</f>
        <v>112.29</v>
      </c>
      <c r="Z6" s="35">
        <f t="shared" si="4"/>
        <v>107.4</v>
      </c>
      <c r="AA6" s="35">
        <f t="shared" si="4"/>
        <v>111.19</v>
      </c>
      <c r="AB6" s="35">
        <f t="shared" si="4"/>
        <v>109.23</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1268.07</v>
      </c>
      <c r="AU6" s="35">
        <f t="shared" ref="AU6:BC6" si="6">IF(AU7="",NA(),AU7)</f>
        <v>289.39999999999998</v>
      </c>
      <c r="AV6" s="35">
        <f t="shared" si="6"/>
        <v>326.87</v>
      </c>
      <c r="AW6" s="35">
        <f t="shared" si="6"/>
        <v>353.26</v>
      </c>
      <c r="AX6" s="35">
        <f t="shared" si="6"/>
        <v>310.16000000000003</v>
      </c>
      <c r="AY6" s="35">
        <f t="shared" si="6"/>
        <v>648.09</v>
      </c>
      <c r="AZ6" s="35">
        <f t="shared" si="6"/>
        <v>344.19</v>
      </c>
      <c r="BA6" s="35">
        <f t="shared" si="6"/>
        <v>352.05</v>
      </c>
      <c r="BB6" s="35">
        <f t="shared" si="6"/>
        <v>349.04</v>
      </c>
      <c r="BC6" s="35">
        <f t="shared" si="6"/>
        <v>337.49</v>
      </c>
      <c r="BD6" s="34" t="str">
        <f>IF(BD7="","",IF(BD7="-","【-】","【"&amp;SUBSTITUTE(TEXT(BD7,"#,##0.00"),"-","△")&amp;"】"))</f>
        <v>【264.34】</v>
      </c>
      <c r="BE6" s="35">
        <f>IF(BE7="",NA(),BE7)</f>
        <v>548.66</v>
      </c>
      <c r="BF6" s="35">
        <f t="shared" ref="BF6:BN6" si="7">IF(BF7="",NA(),BF7)</f>
        <v>527.34</v>
      </c>
      <c r="BG6" s="35">
        <f t="shared" si="7"/>
        <v>502.62</v>
      </c>
      <c r="BH6" s="35">
        <f t="shared" si="7"/>
        <v>468.4</v>
      </c>
      <c r="BI6" s="35">
        <f t="shared" si="7"/>
        <v>488.1</v>
      </c>
      <c r="BJ6" s="35">
        <f t="shared" si="7"/>
        <v>253.86</v>
      </c>
      <c r="BK6" s="35">
        <f t="shared" si="7"/>
        <v>252.09</v>
      </c>
      <c r="BL6" s="35">
        <f t="shared" si="7"/>
        <v>250.76</v>
      </c>
      <c r="BM6" s="35">
        <f t="shared" si="7"/>
        <v>254.54</v>
      </c>
      <c r="BN6" s="35">
        <f t="shared" si="7"/>
        <v>265.92</v>
      </c>
      <c r="BO6" s="34" t="str">
        <f>IF(BO7="","",IF(BO7="-","【-】","【"&amp;SUBSTITUTE(TEXT(BO7,"#,##0.00"),"-","△")&amp;"】"))</f>
        <v>【274.27】</v>
      </c>
      <c r="BP6" s="35">
        <f>IF(BP7="",NA(),BP7)</f>
        <v>84.81</v>
      </c>
      <c r="BQ6" s="35">
        <f t="shared" ref="BQ6:BY6" si="8">IF(BQ7="",NA(),BQ7)</f>
        <v>94.03</v>
      </c>
      <c r="BR6" s="35">
        <f t="shared" si="8"/>
        <v>87.75</v>
      </c>
      <c r="BS6" s="35">
        <f t="shared" si="8"/>
        <v>89.52</v>
      </c>
      <c r="BT6" s="35">
        <f t="shared" si="8"/>
        <v>88.37</v>
      </c>
      <c r="BU6" s="35">
        <f t="shared" si="8"/>
        <v>100.07</v>
      </c>
      <c r="BV6" s="35">
        <f t="shared" si="8"/>
        <v>106.22</v>
      </c>
      <c r="BW6" s="35">
        <f t="shared" si="8"/>
        <v>106.69</v>
      </c>
      <c r="BX6" s="35">
        <f t="shared" si="8"/>
        <v>106.52</v>
      </c>
      <c r="BY6" s="35">
        <f t="shared" si="8"/>
        <v>105.86</v>
      </c>
      <c r="BZ6" s="34" t="str">
        <f>IF(BZ7="","",IF(BZ7="-","【-】","【"&amp;SUBSTITUTE(TEXT(BZ7,"#,##0.00"),"-","△")&amp;"】"))</f>
        <v>【104.36】</v>
      </c>
      <c r="CA6" s="35">
        <f>IF(CA7="",NA(),CA7)</f>
        <v>182.18</v>
      </c>
      <c r="CB6" s="35">
        <f t="shared" ref="CB6:CJ6" si="9">IF(CB7="",NA(),CB7)</f>
        <v>164.72</v>
      </c>
      <c r="CC6" s="35">
        <f t="shared" si="9"/>
        <v>176.51</v>
      </c>
      <c r="CD6" s="35">
        <f t="shared" si="9"/>
        <v>172.9</v>
      </c>
      <c r="CE6" s="35">
        <f t="shared" si="9"/>
        <v>175.71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67.55</v>
      </c>
      <c r="CM6" s="35">
        <f t="shared" ref="CM6:CU6" si="10">IF(CM7="",NA(),CM7)</f>
        <v>66.11</v>
      </c>
      <c r="CN6" s="35">
        <f t="shared" si="10"/>
        <v>66.72</v>
      </c>
      <c r="CO6" s="35">
        <f t="shared" si="10"/>
        <v>70.13</v>
      </c>
      <c r="CP6" s="35">
        <f t="shared" si="10"/>
        <v>68.790000000000006</v>
      </c>
      <c r="CQ6" s="35">
        <f t="shared" si="10"/>
        <v>62.45</v>
      </c>
      <c r="CR6" s="35">
        <f t="shared" si="10"/>
        <v>62.12</v>
      </c>
      <c r="CS6" s="35">
        <f t="shared" si="10"/>
        <v>62.26</v>
      </c>
      <c r="CT6" s="35">
        <f t="shared" si="10"/>
        <v>62.1</v>
      </c>
      <c r="CU6" s="35">
        <f t="shared" si="10"/>
        <v>62.38</v>
      </c>
      <c r="CV6" s="34" t="str">
        <f>IF(CV7="","",IF(CV7="-","【-】","【"&amp;SUBSTITUTE(TEXT(CV7,"#,##0.00"),"-","△")&amp;"】"))</f>
        <v>【60.41】</v>
      </c>
      <c r="CW6" s="35">
        <f>IF(CW7="",NA(),CW7)</f>
        <v>84.49</v>
      </c>
      <c r="CX6" s="35">
        <f t="shared" ref="CX6:DF6" si="11">IF(CX7="",NA(),CX7)</f>
        <v>85.67</v>
      </c>
      <c r="CY6" s="35">
        <f t="shared" si="11"/>
        <v>83.79</v>
      </c>
      <c r="CZ6" s="35">
        <f t="shared" si="11"/>
        <v>84.28</v>
      </c>
      <c r="DA6" s="35">
        <f t="shared" si="11"/>
        <v>82.76</v>
      </c>
      <c r="DB6" s="35">
        <f t="shared" si="11"/>
        <v>89.76</v>
      </c>
      <c r="DC6" s="35">
        <f t="shared" si="11"/>
        <v>89.45</v>
      </c>
      <c r="DD6" s="35">
        <f t="shared" si="11"/>
        <v>89.5</v>
      </c>
      <c r="DE6" s="35">
        <f t="shared" si="11"/>
        <v>89.52</v>
      </c>
      <c r="DF6" s="35">
        <f t="shared" si="11"/>
        <v>89.17</v>
      </c>
      <c r="DG6" s="34" t="str">
        <f>IF(DG7="","",IF(DG7="-","【-】","【"&amp;SUBSTITUTE(TEXT(DG7,"#,##0.00"),"-","△")&amp;"】"))</f>
        <v>【89.93】</v>
      </c>
      <c r="DH6" s="35">
        <f>IF(DH7="",NA(),DH7)</f>
        <v>39.51</v>
      </c>
      <c r="DI6" s="35">
        <f t="shared" ref="DI6:DQ6" si="12">IF(DI7="",NA(),DI7)</f>
        <v>40.93</v>
      </c>
      <c r="DJ6" s="35">
        <f t="shared" si="12"/>
        <v>42.68</v>
      </c>
      <c r="DK6" s="35">
        <f t="shared" si="12"/>
        <v>44.53</v>
      </c>
      <c r="DL6" s="35">
        <f t="shared" si="12"/>
        <v>44.03</v>
      </c>
      <c r="DM6" s="35">
        <f t="shared" si="12"/>
        <v>41.12</v>
      </c>
      <c r="DN6" s="35">
        <f t="shared" si="12"/>
        <v>44.91</v>
      </c>
      <c r="DO6" s="35">
        <f t="shared" si="12"/>
        <v>45.89</v>
      </c>
      <c r="DP6" s="35">
        <f t="shared" si="12"/>
        <v>46.58</v>
      </c>
      <c r="DQ6" s="35">
        <f t="shared" si="12"/>
        <v>46.99</v>
      </c>
      <c r="DR6" s="34" t="str">
        <f>IF(DR7="","",IF(DR7="-","【-】","【"&amp;SUBSTITUTE(TEXT(DR7,"#,##0.00"),"-","△")&amp;"】"))</f>
        <v>【48.12】</v>
      </c>
      <c r="DS6" s="35">
        <f>IF(DS7="",NA(),DS7)</f>
        <v>6.49</v>
      </c>
      <c r="DT6" s="35">
        <f t="shared" ref="DT6:EB6" si="13">IF(DT7="",NA(),DT7)</f>
        <v>8.27</v>
      </c>
      <c r="DU6" s="35">
        <f t="shared" si="13"/>
        <v>9.7899999999999991</v>
      </c>
      <c r="DV6" s="35">
        <f t="shared" si="13"/>
        <v>12.7</v>
      </c>
      <c r="DW6" s="35">
        <f t="shared" si="13"/>
        <v>12.41</v>
      </c>
      <c r="DX6" s="35">
        <f t="shared" si="13"/>
        <v>10.9</v>
      </c>
      <c r="DY6" s="35">
        <f t="shared" si="13"/>
        <v>12.03</v>
      </c>
      <c r="DZ6" s="35">
        <f t="shared" si="13"/>
        <v>13.14</v>
      </c>
      <c r="EA6" s="35">
        <f t="shared" si="13"/>
        <v>14.45</v>
      </c>
      <c r="EB6" s="35">
        <f t="shared" si="13"/>
        <v>15.83</v>
      </c>
      <c r="EC6" s="34" t="str">
        <f>IF(EC7="","",IF(EC7="-","【-】","【"&amp;SUBSTITUTE(TEXT(EC7,"#,##0.00"),"-","△")&amp;"】"))</f>
        <v>【15.89】</v>
      </c>
      <c r="ED6" s="35">
        <f>IF(ED7="",NA(),ED7)</f>
        <v>0.18</v>
      </c>
      <c r="EE6" s="35">
        <f t="shared" ref="EE6:EM6" si="14">IF(EE7="",NA(),EE7)</f>
        <v>0.16</v>
      </c>
      <c r="EF6" s="35">
        <f t="shared" si="14"/>
        <v>0.27</v>
      </c>
      <c r="EG6" s="35">
        <f t="shared" si="14"/>
        <v>0.15</v>
      </c>
      <c r="EH6" s="35">
        <f t="shared" si="14"/>
        <v>0.34</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202053</v>
      </c>
      <c r="D7" s="37">
        <v>46</v>
      </c>
      <c r="E7" s="37">
        <v>1</v>
      </c>
      <c r="F7" s="37">
        <v>0</v>
      </c>
      <c r="G7" s="37">
        <v>1</v>
      </c>
      <c r="H7" s="37" t="s">
        <v>105</v>
      </c>
      <c r="I7" s="37" t="s">
        <v>106</v>
      </c>
      <c r="J7" s="37" t="s">
        <v>107</v>
      </c>
      <c r="K7" s="37" t="s">
        <v>108</v>
      </c>
      <c r="L7" s="37" t="s">
        <v>109</v>
      </c>
      <c r="M7" s="37" t="s">
        <v>110</v>
      </c>
      <c r="N7" s="38" t="s">
        <v>111</v>
      </c>
      <c r="O7" s="38">
        <v>70.37</v>
      </c>
      <c r="P7" s="38">
        <v>99</v>
      </c>
      <c r="Q7" s="38">
        <v>2920</v>
      </c>
      <c r="R7" s="38">
        <v>102628</v>
      </c>
      <c r="S7" s="38">
        <v>658.66</v>
      </c>
      <c r="T7" s="38">
        <v>155.81</v>
      </c>
      <c r="U7" s="38">
        <v>100995</v>
      </c>
      <c r="V7" s="38">
        <v>378.71</v>
      </c>
      <c r="W7" s="38">
        <v>266.68</v>
      </c>
      <c r="X7" s="38">
        <v>99.75</v>
      </c>
      <c r="Y7" s="38">
        <v>112.29</v>
      </c>
      <c r="Z7" s="38">
        <v>107.4</v>
      </c>
      <c r="AA7" s="38">
        <v>111.19</v>
      </c>
      <c r="AB7" s="38">
        <v>109.23</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1268.07</v>
      </c>
      <c r="AU7" s="38">
        <v>289.39999999999998</v>
      </c>
      <c r="AV7" s="38">
        <v>326.87</v>
      </c>
      <c r="AW7" s="38">
        <v>353.26</v>
      </c>
      <c r="AX7" s="38">
        <v>310.16000000000003</v>
      </c>
      <c r="AY7" s="38">
        <v>648.09</v>
      </c>
      <c r="AZ7" s="38">
        <v>344.19</v>
      </c>
      <c r="BA7" s="38">
        <v>352.05</v>
      </c>
      <c r="BB7" s="38">
        <v>349.04</v>
      </c>
      <c r="BC7" s="38">
        <v>337.49</v>
      </c>
      <c r="BD7" s="38">
        <v>264.33999999999997</v>
      </c>
      <c r="BE7" s="38">
        <v>548.66</v>
      </c>
      <c r="BF7" s="38">
        <v>527.34</v>
      </c>
      <c r="BG7" s="38">
        <v>502.62</v>
      </c>
      <c r="BH7" s="38">
        <v>468.4</v>
      </c>
      <c r="BI7" s="38">
        <v>488.1</v>
      </c>
      <c r="BJ7" s="38">
        <v>253.86</v>
      </c>
      <c r="BK7" s="38">
        <v>252.09</v>
      </c>
      <c r="BL7" s="38">
        <v>250.76</v>
      </c>
      <c r="BM7" s="38">
        <v>254.54</v>
      </c>
      <c r="BN7" s="38">
        <v>265.92</v>
      </c>
      <c r="BO7" s="38">
        <v>274.27</v>
      </c>
      <c r="BP7" s="38">
        <v>84.81</v>
      </c>
      <c r="BQ7" s="38">
        <v>94.03</v>
      </c>
      <c r="BR7" s="38">
        <v>87.75</v>
      </c>
      <c r="BS7" s="38">
        <v>89.52</v>
      </c>
      <c r="BT7" s="38">
        <v>88.37</v>
      </c>
      <c r="BU7" s="38">
        <v>100.07</v>
      </c>
      <c r="BV7" s="38">
        <v>106.22</v>
      </c>
      <c r="BW7" s="38">
        <v>106.69</v>
      </c>
      <c r="BX7" s="38">
        <v>106.52</v>
      </c>
      <c r="BY7" s="38">
        <v>105.86</v>
      </c>
      <c r="BZ7" s="38">
        <v>104.36</v>
      </c>
      <c r="CA7" s="38">
        <v>182.18</v>
      </c>
      <c r="CB7" s="38">
        <v>164.72</v>
      </c>
      <c r="CC7" s="38">
        <v>176.51</v>
      </c>
      <c r="CD7" s="38">
        <v>172.9</v>
      </c>
      <c r="CE7" s="38">
        <v>175.71</v>
      </c>
      <c r="CF7" s="38">
        <v>164.93</v>
      </c>
      <c r="CG7" s="38">
        <v>155.22999999999999</v>
      </c>
      <c r="CH7" s="38">
        <v>154.91999999999999</v>
      </c>
      <c r="CI7" s="38">
        <v>155.80000000000001</v>
      </c>
      <c r="CJ7" s="38">
        <v>158.58000000000001</v>
      </c>
      <c r="CK7" s="38">
        <v>165.71</v>
      </c>
      <c r="CL7" s="38">
        <v>67.55</v>
      </c>
      <c r="CM7" s="38">
        <v>66.11</v>
      </c>
      <c r="CN7" s="38">
        <v>66.72</v>
      </c>
      <c r="CO7" s="38">
        <v>70.13</v>
      </c>
      <c r="CP7" s="38">
        <v>68.790000000000006</v>
      </c>
      <c r="CQ7" s="38">
        <v>62.45</v>
      </c>
      <c r="CR7" s="38">
        <v>62.12</v>
      </c>
      <c r="CS7" s="38">
        <v>62.26</v>
      </c>
      <c r="CT7" s="38">
        <v>62.1</v>
      </c>
      <c r="CU7" s="38">
        <v>62.38</v>
      </c>
      <c r="CV7" s="38">
        <v>60.41</v>
      </c>
      <c r="CW7" s="38">
        <v>84.49</v>
      </c>
      <c r="CX7" s="38">
        <v>85.67</v>
      </c>
      <c r="CY7" s="38">
        <v>83.79</v>
      </c>
      <c r="CZ7" s="38">
        <v>84.28</v>
      </c>
      <c r="DA7" s="38">
        <v>82.76</v>
      </c>
      <c r="DB7" s="38">
        <v>89.76</v>
      </c>
      <c r="DC7" s="38">
        <v>89.45</v>
      </c>
      <c r="DD7" s="38">
        <v>89.5</v>
      </c>
      <c r="DE7" s="38">
        <v>89.52</v>
      </c>
      <c r="DF7" s="38">
        <v>89.17</v>
      </c>
      <c r="DG7" s="38">
        <v>89.93</v>
      </c>
      <c r="DH7" s="38">
        <v>39.51</v>
      </c>
      <c r="DI7" s="38">
        <v>40.93</v>
      </c>
      <c r="DJ7" s="38">
        <v>42.68</v>
      </c>
      <c r="DK7" s="38">
        <v>44.53</v>
      </c>
      <c r="DL7" s="38">
        <v>44.03</v>
      </c>
      <c r="DM7" s="38">
        <v>41.12</v>
      </c>
      <c r="DN7" s="38">
        <v>44.91</v>
      </c>
      <c r="DO7" s="38">
        <v>45.89</v>
      </c>
      <c r="DP7" s="38">
        <v>46.58</v>
      </c>
      <c r="DQ7" s="38">
        <v>46.99</v>
      </c>
      <c r="DR7" s="38">
        <v>48.12</v>
      </c>
      <c r="DS7" s="38">
        <v>6.49</v>
      </c>
      <c r="DT7" s="38">
        <v>8.27</v>
      </c>
      <c r="DU7" s="38">
        <v>9.7899999999999991</v>
      </c>
      <c r="DV7" s="38">
        <v>12.7</v>
      </c>
      <c r="DW7" s="38">
        <v>12.41</v>
      </c>
      <c r="DX7" s="38">
        <v>10.9</v>
      </c>
      <c r="DY7" s="38">
        <v>12.03</v>
      </c>
      <c r="DZ7" s="38">
        <v>13.14</v>
      </c>
      <c r="EA7" s="38">
        <v>14.45</v>
      </c>
      <c r="EB7" s="38">
        <v>15.83</v>
      </c>
      <c r="EC7" s="38">
        <v>15.89</v>
      </c>
      <c r="ED7" s="38">
        <v>0.18</v>
      </c>
      <c r="EE7" s="38">
        <v>0.16</v>
      </c>
      <c r="EF7" s="38">
        <v>0.27</v>
      </c>
      <c r="EG7" s="38">
        <v>0.15</v>
      </c>
      <c r="EH7" s="38">
        <v>0.34</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2019-02-12T06:54:32Z</cp:lastPrinted>
  <dcterms:created xsi:type="dcterms:W3CDTF">2018-12-03T08:31:16Z</dcterms:created>
  <dcterms:modified xsi:type="dcterms:W3CDTF">2019-02-20T11:13:09Z</dcterms:modified>
  <cp:category/>
</cp:coreProperties>
</file>