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SIddvtDtltBfMcvGfl2Ypj+VUtxeV8sIFI997tpgO7F7ss/c2Tix4jC4jMFiSz0ptoztsTXw/+ZzskmItAHuQ==" workbookSaltValue="uVV1jzlNvqOBcc7KzKxvOQ==" workbookSpinCount="100000" lockStructure="1"/>
  <bookViews>
    <workbookView xWindow="0" yWindow="0" windowWidth="20610" windowHeight="9150"/>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IX31" i="4" s="1"/>
  <c r="AX7" i="5"/>
  <c r="IJ31" i="4" s="1"/>
  <c r="AW7" i="5"/>
  <c r="HV31" i="4" s="1"/>
  <c r="AV7" i="5"/>
  <c r="AU7" i="5"/>
  <c r="GT31" i="4" s="1"/>
  <c r="AS7" i="5"/>
  <c r="AR7" i="5"/>
  <c r="AQ7" i="5"/>
  <c r="AP7" i="5"/>
  <c r="AO7" i="5"/>
  <c r="AN7" i="5"/>
  <c r="FJ31" i="4" s="1"/>
  <c r="AM7" i="5"/>
  <c r="AL7" i="5"/>
  <c r="AK7" i="5"/>
  <c r="AJ7" i="5"/>
  <c r="DF31" i="4" s="1"/>
  <c r="AH7" i="5"/>
  <c r="AG7" i="5"/>
  <c r="AF7" i="5"/>
  <c r="AE7" i="5"/>
  <c r="AD7" i="5"/>
  <c r="AC7" i="5"/>
  <c r="AB7" i="5"/>
  <c r="AA7" i="5"/>
  <c r="Z7" i="5"/>
  <c r="AF31" i="4" s="1"/>
  <c r="Y7" i="5"/>
  <c r="R31" i="4" s="1"/>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HH31" i="4"/>
  <c r="EV31" i="4"/>
  <c r="EH31" i="4"/>
  <c r="DT31" i="4"/>
  <c r="BV31" i="4"/>
  <c r="BH31" i="4"/>
  <c r="AT31" i="4"/>
  <c r="LO10" i="4"/>
  <c r="JV10" i="4"/>
  <c r="IC10" i="4"/>
  <c r="DU10" i="4"/>
  <c r="CF10" i="4"/>
  <c r="AQ10" i="4"/>
  <c r="B10" i="4"/>
  <c r="LO8" i="4"/>
  <c r="JV8" i="4"/>
  <c r="IC8" i="4"/>
  <c r="FJ8" i="4"/>
  <c r="DU8" i="4"/>
  <c r="CF8" i="4"/>
  <c r="AQ8" i="4"/>
  <c r="B8" i="4"/>
  <c r="B6" i="4"/>
  <c r="IX76" i="4" l="1"/>
  <c r="BV76" i="4"/>
  <c r="FJ52" i="4"/>
  <c r="IX30" i="4"/>
  <c r="ML76" i="4"/>
  <c r="ML52" i="4"/>
  <c r="IX52" i="4"/>
  <c r="BV52" i="4"/>
  <c r="FJ30" i="4"/>
  <c r="BV30" i="4"/>
  <c r="C11" i="5"/>
  <c r="D11" i="5"/>
  <c r="E11" i="5"/>
  <c r="B11" i="5"/>
  <c r="LJ76" i="4" l="1"/>
  <c r="AT52" i="4"/>
  <c r="HV76" i="4"/>
  <c r="LJ52" i="4"/>
  <c r="AT30" i="4"/>
  <c r="HV52" i="4"/>
  <c r="AT76" i="4"/>
  <c r="EH52" i="4"/>
  <c r="EH30" i="4"/>
  <c r="HV30" i="4"/>
  <c r="HH30" i="4"/>
  <c r="KV76" i="4"/>
  <c r="AF52" i="4"/>
  <c r="DT30" i="4"/>
  <c r="HH76" i="4"/>
  <c r="KV52" i="4"/>
  <c r="AF76" i="4"/>
  <c r="DT52" i="4"/>
  <c r="AF30" i="4"/>
  <c r="HH52" i="4"/>
  <c r="R30" i="4"/>
  <c r="GT52" i="4"/>
  <c r="R76" i="4"/>
  <c r="DF52" i="4"/>
  <c r="GT30" i="4"/>
  <c r="KH76" i="4"/>
  <c r="R52" i="4"/>
  <c r="DF30" i="4"/>
  <c r="KH52" i="4"/>
  <c r="GT76" i="4"/>
  <c r="IJ52" i="4"/>
  <c r="EV52" i="4"/>
  <c r="IJ30" i="4"/>
  <c r="LX76" i="4"/>
  <c r="EV30" i="4"/>
  <c r="BH76" i="4"/>
  <c r="BH52" i="4"/>
  <c r="IJ76" i="4"/>
  <c r="LX52" i="4"/>
  <c r="BH30" i="4"/>
</calcChain>
</file>

<file path=xl/sharedStrings.xml><?xml version="1.0" encoding="utf-8"?>
<sst xmlns="http://schemas.openxmlformats.org/spreadsheetml/2006/main" count="312" uniqueCount="148">
  <si>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</si>
  <si>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</si>
  <si>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</si>
  <si>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</si>
  <si>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</si>
  <si>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</si>
  <si>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</si>
  <si>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</si>
  <si>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</si>
  <si>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</si>
  <si>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</si>
  <si>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</si>
  <si>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</si>
  <si>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</si>
  <si>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</si>
  <si>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</si>
  <si>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</si>
  <si>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</si>
  <si>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</si>
  <si>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</si>
  <si>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</si>
  <si>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</si>
  <si>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</si>
  <si>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</si>
  <si>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</si>
  <si>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</si>
  <si>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</si>
  <si>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</si>
  <si>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</si>
  <si>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</si>
  <si>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</si>
  <si>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</si>
  <si>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</si>
  <si>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</si>
  <si>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</si>
  <si>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</si>
  <si>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</si>
  <si>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</si>
  <si>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</si>
  <si>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</si>
  <si>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</si>
  <si>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</si>
  <si>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</si>
  <si>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</si>
  <si>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</si>
  <si>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</si>
  <si>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</si>
  <si>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</si>
  <si>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</si>
  <si>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</si>
  <si>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</si>
  <si>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</si>
  <si>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</si>
  <si>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</si>
  <si>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</si>
  <si>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</si>
  <si>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</si>
  <si>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</si>
  <si>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</si>
  <si>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</si>
  <si>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</si>
  <si>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</si>
  <si>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</si>
  <si>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</si>
  <si>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</si>
  <si>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</si>
  <si>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</si>
  <si>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</si>
  <si>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</si>
  <si>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</si>
  <si>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</si>
  <si>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</si>
  <si>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</si>
  <si>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</si>
  <si>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</si>
  <si>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</si>
  <si>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</si>
  <si>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</si>
  <si>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</si>
  <si>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</si>
  <si>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</si>
  <si>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</si>
  <si>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</si>
  <si>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</si>
  <si>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</si>
  <si>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</si>
  <si>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</si>
  <si>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</si>
  <si>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</si>
  <si>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</si>
  <si>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</si>
  <si>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</si>
  <si>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</si>
  <si>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</si>
  <si>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</si>
  <si>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</si>
  <si>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</si>
  <si>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</si>
  <si>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</si>
  <si>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</si>
  <si>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</si>
  <si>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</si>
  <si>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</si>
  <si>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</si>
  <si>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</si>
  <si>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</si>
  <si>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</si>
  <si>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</si>
  <si>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</si>
  <si>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</si>
  <si>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</si>
  <si>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</si>
  <si>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</si>
  <si>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</si>
  <si>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</si>
  <si>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</si>
  <si>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</si>
  <si>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</si>
  <si>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</si>
  <si>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</si>
  <si>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</si>
  <si>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</si>
  <si>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</si>
  <si>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</si>
  <si>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</si>
  <si>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</si>
  <si>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</si>
  <si>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</si>
  <si>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長野市</t>
  </si>
  <si>
    <t>長野市地域資源活用総合交流促進施設鬼無里の湯</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</si>
  <si>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</si>
  <si>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</si>
  <si>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</si>
  <si>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</si>
  <si>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</si>
  <si>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</si>
  <si>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</si>
  <si>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</si>
  <si>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</si>
  <si>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</si>
  <si>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</si>
  <si>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</si>
  <si>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</si>
  <si>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</si>
  <si>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観光の奥裾花自然園への林道災害復旧のため一時休園が長引き、観光客は減少傾向にあります。平成28年5月浴室棟焼失した浴室棟を平成29年11月にリニューアルオープンし温泉や宿泊など利用客の回復に取り組みました。収益的収支比率は65％で、定員稼働率の近隣類似施設に比べ22％と良好なものの、大浴場再開に向けた職員の増員により人件費比率が72％と高くなっています。</t>
    <rPh sb="27" eb="29">
      <t>ナガビ</t>
    </rPh>
    <rPh sb="37" eb="39">
      <t>ケイコウ</t>
    </rPh>
    <rPh sb="83" eb="85">
      <t>オンセン</t>
    </rPh>
    <rPh sb="86" eb="88">
      <t>シュクハク</t>
    </rPh>
    <rPh sb="90" eb="93">
      <t>リヨウキャク</t>
    </rPh>
    <rPh sb="118" eb="120">
      <t>テイイン</t>
    </rPh>
    <rPh sb="120" eb="122">
      <t>カドウ</t>
    </rPh>
    <rPh sb="122" eb="123">
      <t>リツ</t>
    </rPh>
    <rPh sb="124" eb="126">
      <t>キンリン</t>
    </rPh>
    <rPh sb="126" eb="128">
      <t>ルイジ</t>
    </rPh>
    <rPh sb="128" eb="130">
      <t>シセツ</t>
    </rPh>
    <rPh sb="131" eb="132">
      <t>クラ</t>
    </rPh>
    <rPh sb="137" eb="139">
      <t>リョウコウ</t>
    </rPh>
    <rPh sb="144" eb="147">
      <t>ダイヨクジョウ</t>
    </rPh>
    <rPh sb="147" eb="149">
      <t>サイカイ</t>
    </rPh>
    <rPh sb="150" eb="151">
      <t>ム</t>
    </rPh>
    <rPh sb="153" eb="155">
      <t>ショクイン</t>
    </rPh>
    <rPh sb="156" eb="158">
      <t>ゾウイン</t>
    </rPh>
    <rPh sb="171" eb="172">
      <t>タカ</t>
    </rPh>
    <phoneticPr fontId="5"/>
  </si>
  <si>
    <t>奥裾花自然園では春や秋の観光シーズンに観光客を迎えていたが、地域観光の奥裾花自然園への林道災害復旧のため一時休園が長引き、観光客は減少傾向にあります。平成28年5月焼失した浴室棟を平成29年11月にリニューアルオープン、ホームページ等を通じ温泉入浴や宿泊など利用客の回復を目指しています。</t>
    <rPh sb="0" eb="1">
      <t>オク</t>
    </rPh>
    <rPh sb="1" eb="2">
      <t>スソ</t>
    </rPh>
    <rPh sb="2" eb="3">
      <t>バナ</t>
    </rPh>
    <rPh sb="3" eb="6">
      <t>シゼンエン</t>
    </rPh>
    <rPh sb="8" eb="9">
      <t>ハル</t>
    </rPh>
    <rPh sb="10" eb="11">
      <t>アキ</t>
    </rPh>
    <rPh sb="12" eb="14">
      <t>カンコウ</t>
    </rPh>
    <rPh sb="19" eb="22">
      <t>カンコウキャク</t>
    </rPh>
    <rPh sb="23" eb="24">
      <t>ムカ</t>
    </rPh>
    <rPh sb="57" eb="59">
      <t>ナガビ</t>
    </rPh>
    <rPh sb="116" eb="117">
      <t>ナド</t>
    </rPh>
    <rPh sb="118" eb="119">
      <t>ツウ</t>
    </rPh>
    <rPh sb="120" eb="122">
      <t>オンセン</t>
    </rPh>
    <rPh sb="122" eb="124">
      <t>ニュウヨク</t>
    </rPh>
    <rPh sb="129" eb="131">
      <t>リヨウ</t>
    </rPh>
    <rPh sb="131" eb="132">
      <t>キャク</t>
    </rPh>
    <rPh sb="136" eb="138">
      <t>メザ</t>
    </rPh>
    <phoneticPr fontId="5"/>
  </si>
  <si>
    <t>焼失した浴室棟を平成29年11月リニューアルオープンし、日帰り入浴や宴会、宿泊などの利用客の回復に取り組みました。施設の資産価値は4億6千万円で施設建築から約10年が経過し今後の維持修繕等に500万円を見込んでいます。</t>
    <rPh sb="0" eb="2">
      <t>ショウシツ</t>
    </rPh>
    <rPh sb="4" eb="6">
      <t>ヨクシツ</t>
    </rPh>
    <rPh sb="6" eb="7">
      <t>トウ</t>
    </rPh>
    <rPh sb="8" eb="10">
      <t>ヘイセイ</t>
    </rPh>
    <rPh sb="12" eb="13">
      <t>ネン</t>
    </rPh>
    <rPh sb="15" eb="16">
      <t>ガツ</t>
    </rPh>
    <rPh sb="28" eb="30">
      <t>ヒガエ</t>
    </rPh>
    <rPh sb="31" eb="33">
      <t>ニュウヨク</t>
    </rPh>
    <rPh sb="34" eb="36">
      <t>エンカイ</t>
    </rPh>
    <rPh sb="37" eb="39">
      <t>シュクハク</t>
    </rPh>
    <rPh sb="42" eb="45">
      <t>リヨウキャク</t>
    </rPh>
    <rPh sb="46" eb="48">
      <t>カイフク</t>
    </rPh>
    <rPh sb="49" eb="50">
      <t>ト</t>
    </rPh>
    <rPh sb="51" eb="52">
      <t>ク</t>
    </rPh>
    <rPh sb="57" eb="59">
      <t>シセツ</t>
    </rPh>
    <rPh sb="60" eb="62">
      <t>シサン</t>
    </rPh>
    <rPh sb="62" eb="64">
      <t>カチ</t>
    </rPh>
    <rPh sb="66" eb="67">
      <t>オク</t>
    </rPh>
    <rPh sb="68" eb="69">
      <t>セン</t>
    </rPh>
    <rPh sb="69" eb="71">
      <t>マンエン</t>
    </rPh>
    <rPh sb="72" eb="74">
      <t>シセツ</t>
    </rPh>
    <rPh sb="74" eb="76">
      <t>ケンチク</t>
    </rPh>
    <rPh sb="78" eb="79">
      <t>ヤク</t>
    </rPh>
    <rPh sb="81" eb="82">
      <t>ネン</t>
    </rPh>
    <rPh sb="83" eb="85">
      <t>ケイカ</t>
    </rPh>
    <rPh sb="86" eb="88">
      <t>コンゴ</t>
    </rPh>
    <rPh sb="89" eb="91">
      <t>イジ</t>
    </rPh>
    <rPh sb="91" eb="93">
      <t>シュウゼン</t>
    </rPh>
    <rPh sb="93" eb="94">
      <t>トウ</t>
    </rPh>
    <rPh sb="98" eb="100">
      <t>マンエン</t>
    </rPh>
    <rPh sb="101" eb="103">
      <t>ミコ</t>
    </rPh>
    <phoneticPr fontId="5"/>
  </si>
  <si>
    <t>林道災害により平成26年から奥裾花自然園の一時休園が長引いています。平成28年5月に焼失した浴室棟を平成29年11月に再建したことから、日帰り温泉や宿泊メニューを工夫し利用者の回復に取り組みました。売上高人件費比率が高く売上高GOP比率が減少傾向にあり、施設の魅力発信による誘客と適正な人員配置することで経営改善を図ってまいります。</t>
    <rPh sb="0" eb="2">
      <t>リンドウ</t>
    </rPh>
    <rPh sb="2" eb="4">
      <t>サイガイ</t>
    </rPh>
    <rPh sb="7" eb="9">
      <t>ヘイセイ</t>
    </rPh>
    <rPh sb="11" eb="12">
      <t>ネン</t>
    </rPh>
    <rPh sb="14" eb="15">
      <t>オク</t>
    </rPh>
    <rPh sb="15" eb="16">
      <t>スソ</t>
    </rPh>
    <rPh sb="16" eb="17">
      <t>バナ</t>
    </rPh>
    <rPh sb="17" eb="20">
      <t>シゼンエン</t>
    </rPh>
    <rPh sb="21" eb="23">
      <t>イチジ</t>
    </rPh>
    <rPh sb="23" eb="25">
      <t>キュウエン</t>
    </rPh>
    <rPh sb="26" eb="28">
      <t>ナガビ</t>
    </rPh>
    <rPh sb="34" eb="36">
      <t>ヘイセイ</t>
    </rPh>
    <rPh sb="38" eb="39">
      <t>ネン</t>
    </rPh>
    <rPh sb="40" eb="41">
      <t>ガツ</t>
    </rPh>
    <rPh sb="42" eb="44">
      <t>ショウシツ</t>
    </rPh>
    <rPh sb="46" eb="48">
      <t>ヨクシツ</t>
    </rPh>
    <rPh sb="48" eb="49">
      <t>トウ</t>
    </rPh>
    <rPh sb="50" eb="52">
      <t>ヘイセイ</t>
    </rPh>
    <rPh sb="54" eb="55">
      <t>ネン</t>
    </rPh>
    <rPh sb="57" eb="58">
      <t>ガツ</t>
    </rPh>
    <rPh sb="59" eb="61">
      <t>サイケン</t>
    </rPh>
    <rPh sb="68" eb="70">
      <t>ヒガエ</t>
    </rPh>
    <rPh sb="71" eb="73">
      <t>オンセン</t>
    </rPh>
    <rPh sb="74" eb="76">
      <t>シュクハク</t>
    </rPh>
    <rPh sb="81" eb="83">
      <t>クフウ</t>
    </rPh>
    <rPh sb="84" eb="87">
      <t>リヨウシャ</t>
    </rPh>
    <rPh sb="88" eb="90">
      <t>カイフク</t>
    </rPh>
    <rPh sb="91" eb="92">
      <t>ト</t>
    </rPh>
    <rPh sb="93" eb="94">
      <t>ク</t>
    </rPh>
    <rPh sb="99" eb="101">
      <t>ウリアゲ</t>
    </rPh>
    <rPh sb="101" eb="102">
      <t>タカ</t>
    </rPh>
    <rPh sb="102" eb="105">
      <t>ジンケンヒ</t>
    </rPh>
    <rPh sb="105" eb="107">
      <t>ヒリツ</t>
    </rPh>
    <rPh sb="108" eb="109">
      <t>タカ</t>
    </rPh>
    <rPh sb="110" eb="112">
      <t>ウリアゲ</t>
    </rPh>
    <rPh sb="112" eb="113">
      <t>タカ</t>
    </rPh>
    <rPh sb="116" eb="118">
      <t>ヒリツ</t>
    </rPh>
    <rPh sb="119" eb="121">
      <t>ゲンショウ</t>
    </rPh>
    <rPh sb="121" eb="123">
      <t>ケイコウ</t>
    </rPh>
    <rPh sb="127" eb="129">
      <t>シセツ</t>
    </rPh>
    <rPh sb="130" eb="132">
      <t>ミリョク</t>
    </rPh>
    <rPh sb="132" eb="134">
      <t>ハッシン</t>
    </rPh>
    <rPh sb="137" eb="139">
      <t>ユウキャク</t>
    </rPh>
    <rPh sb="140" eb="142">
      <t>テキセイ</t>
    </rPh>
    <rPh sb="143" eb="145">
      <t>ジンイン</t>
    </rPh>
    <rPh sb="145" eb="147">
      <t>ハイチ</t>
    </rPh>
    <rPh sb="152" eb="154">
      <t>ケイエイ</t>
    </rPh>
    <rPh sb="154" eb="156">
      <t>カイゼン</t>
    </rPh>
    <rPh sb="157" eb="15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</si>
</sst>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8121</c:v>
                </c:pt>
                <c:pt idx="1">
                  <c:v>9621</c:v>
                </c:pt>
                <c:pt idx="2">
                  <c:v>7512</c:v>
                </c:pt>
                <c:pt idx="3">
                  <c:v>13178</c:v>
                </c:pt>
                <c:pt idx="4">
                  <c:v>13836</c:v>
                </c:pt>
              </c:numCache>
            </c:numRef>
          </c:val>
          <c:extLst xmlns:c16r2="http://schemas.microsoft.com/office/drawing/2015/06/chart">
            <c:ext xmlns:c16="http://schemas.microsoft.com/office/drawing/2014/chart" uri="{C3380CC4-5D6E-409C-BE32-E72D297353CC}">
              <c16:uniqueId val="{00000000-71E6-40EC-8307-0E74D07AA795}"/>
            </c:ext>
          </c:extLst>
        </c:ser>
        <c:dLbls>
          <c:showLegendKey val="0"/>
          <c:showVal val="0"/>
          <c:showCatName val="0"/>
          <c:showSerName val="0"/>
          <c:showPercent val="0"/>
          <c:showBubbleSize val="0"/>
        </c:dLbls>
        <c:gapWidth val="150"/>
        <c:axId val="88951040"/>
        <c:axId val="889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71E6-40EC-8307-0E74D07AA795}"/>
            </c:ext>
          </c:extLst>
        </c:ser>
        <c:dLbls>
          <c:showLegendKey val="0"/>
          <c:showVal val="0"/>
          <c:showCatName val="0"/>
          <c:showSerName val="0"/>
          <c:showPercent val="0"/>
          <c:showBubbleSize val="0"/>
        </c:dLbls>
        <c:marker val="1"/>
        <c:smooth val="0"/>
        <c:axId val="88951040"/>
        <c:axId val="88953216"/>
      </c:lineChart>
      <c:dateAx>
        <c:axId val="88951040"/>
        <c:scaling>
          <c:orientation val="minMax"/>
        </c:scaling>
        <c:delete val="1"/>
        <c:axPos val="b"/>
        <c:numFmt formatCode="ge" sourceLinked="1"/>
        <c:majorTickMark val="none"/>
        <c:minorTickMark val="none"/>
        <c:tickLblPos val="none"/>
        <c:crossAx val="88953216"/>
        <c:crosses val="autoZero"/>
        <c:auto val="1"/>
        <c:lblOffset val="100"/>
        <c:baseTimeUnit val="years"/>
      </c:dateAx>
      <c:valAx>
        <c:axId val="8895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95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3419-427F-A924-299D03AF72B4}"/>
            </c:ext>
          </c:extLst>
        </c:ser>
        <c:dLbls>
          <c:showLegendKey val="0"/>
          <c:showVal val="0"/>
          <c:showCatName val="0"/>
          <c:showSerName val="0"/>
          <c:showPercent val="0"/>
          <c:showBubbleSize val="0"/>
        </c:dLbls>
        <c:gapWidth val="150"/>
        <c:axId val="94627712"/>
        <c:axId val="94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3419-427F-A924-299D03AF72B4}"/>
            </c:ext>
          </c:extLst>
        </c:ser>
        <c:dLbls>
          <c:showLegendKey val="0"/>
          <c:showVal val="0"/>
          <c:showCatName val="0"/>
          <c:showSerName val="0"/>
          <c:showPercent val="0"/>
          <c:showBubbleSize val="0"/>
        </c:dLbls>
        <c:marker val="1"/>
        <c:smooth val="0"/>
        <c:axId val="94627712"/>
        <c:axId val="94633984"/>
      </c:lineChart>
      <c:dateAx>
        <c:axId val="94627712"/>
        <c:scaling>
          <c:orientation val="minMax"/>
        </c:scaling>
        <c:delete val="1"/>
        <c:axPos val="b"/>
        <c:numFmt formatCode="ge" sourceLinked="1"/>
        <c:majorTickMark val="none"/>
        <c:minorTickMark val="none"/>
        <c:tickLblPos val="none"/>
        <c:crossAx val="94633984"/>
        <c:crosses val="autoZero"/>
        <c:auto val="1"/>
        <c:lblOffset val="100"/>
        <c:baseTimeUnit val="years"/>
      </c:dateAx>
      <c:valAx>
        <c:axId val="9463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2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8.3500000000000005E-2</c:v>
                </c:pt>
                <c:pt idx="1">
                  <c:v>8.8499999999999995E-2</c:v>
                </c:pt>
                <c:pt idx="2">
                  <c:v>9.3200000000000005E-2</c:v>
                </c:pt>
                <c:pt idx="3">
                  <c:v>9.11E-2</c:v>
                </c:pt>
                <c:pt idx="4">
                  <c:v>0.1084</c:v>
                </c:pt>
              </c:numCache>
            </c:numRef>
          </c:val>
          <c:smooth val="0"/>
          <c:extLst xmlns:c16r2="http://schemas.microsoft.com/office/drawing/2015/06/chart">
            <c:ext xmlns:c16="http://schemas.microsoft.com/office/drawing/2014/chart" uri="{C3380CC4-5D6E-409C-BE32-E72D297353CC}">
              <c16:uniqueId val="{00000000-B588-4D6F-B424-ACB511D3C895}"/>
            </c:ext>
          </c:extLst>
        </c:ser>
        <c:dLbls>
          <c:showLegendKey val="0"/>
          <c:showVal val="0"/>
          <c:showCatName val="0"/>
          <c:showSerName val="0"/>
          <c:showPercent val="0"/>
          <c:showBubbleSize val="0"/>
        </c:dLbls>
        <c:marker val="1"/>
        <c:smooth val="0"/>
        <c:axId val="94669440"/>
        <c:axId val="9467532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2.0000000000000001E-4</c:v>
                </c:pt>
                <c:pt idx="3">
                  <c:v>1E-4</c:v>
                </c:pt>
                <c:pt idx="4">
                  <c:v>1E-4</c:v>
                </c:pt>
              </c:numCache>
            </c:numRef>
          </c:val>
          <c:smooth val="0"/>
          <c:extLst xmlns:c16r2="http://schemas.microsoft.com/office/drawing/2015/06/chart">
            <c:ext xmlns:c16="http://schemas.microsoft.com/office/drawing/2014/chart" uri="{C3380CC4-5D6E-409C-BE32-E72D297353CC}">
              <c16:uniqueId val="{00000001-B588-4D6F-B424-ACB511D3C895}"/>
            </c:ext>
          </c:extLst>
        </c:ser>
        <c:dLbls>
          <c:showLegendKey val="0"/>
          <c:showVal val="0"/>
          <c:showCatName val="0"/>
          <c:showSerName val="0"/>
          <c:showPercent val="0"/>
          <c:showBubbleSize val="0"/>
        </c:dLbls>
        <c:marker val="1"/>
        <c:smooth val="0"/>
        <c:axId val="94678400"/>
        <c:axId val="94676864"/>
      </c:lineChart>
      <c:dateAx>
        <c:axId val="946694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4675328"/>
        <c:crosses val="autoZero"/>
        <c:auto val="1"/>
        <c:lblOffset val="100"/>
        <c:baseTimeUnit val="years"/>
      </c:dateAx>
      <c:valAx>
        <c:axId val="94675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669440"/>
        <c:crosses val="autoZero"/>
        <c:crossBetween val="between"/>
      </c:valAx>
      <c:valAx>
        <c:axId val="9467686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4678400"/>
        <c:crosses val="max"/>
        <c:crossBetween val="between"/>
      </c:valAx>
      <c:dateAx>
        <c:axId val="94678400"/>
        <c:scaling>
          <c:orientation val="minMax"/>
        </c:scaling>
        <c:delete val="1"/>
        <c:axPos val="b"/>
        <c:numFmt formatCode="ge" sourceLinked="1"/>
        <c:majorTickMark val="out"/>
        <c:minorTickMark val="none"/>
        <c:tickLblPos val="nextTo"/>
        <c:crossAx val="9467686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30.8</c:v>
                </c:pt>
                <c:pt idx="1">
                  <c:v>32.6</c:v>
                </c:pt>
                <c:pt idx="2">
                  <c:v>30.4</c:v>
                </c:pt>
                <c:pt idx="3">
                  <c:v>32.299999999999997</c:v>
                </c:pt>
                <c:pt idx="4">
                  <c:v>29.2</c:v>
                </c:pt>
              </c:numCache>
            </c:numRef>
          </c:val>
          <c:extLst xmlns:c16r2="http://schemas.microsoft.com/office/drawing/2015/06/chart">
            <c:ext xmlns:c16="http://schemas.microsoft.com/office/drawing/2014/chart" uri="{C3380CC4-5D6E-409C-BE32-E72D297353CC}">
              <c16:uniqueId val="{00000000-F73E-434A-AFE8-3326650F44F3}"/>
            </c:ext>
          </c:extLst>
        </c:ser>
        <c:dLbls>
          <c:showLegendKey val="0"/>
          <c:showVal val="0"/>
          <c:showCatName val="0"/>
          <c:showSerName val="0"/>
          <c:showPercent val="0"/>
          <c:showBubbleSize val="0"/>
        </c:dLbls>
        <c:gapWidth val="150"/>
        <c:axId val="94389760"/>
        <c:axId val="943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F73E-434A-AFE8-3326650F44F3}"/>
            </c:ext>
          </c:extLst>
        </c:ser>
        <c:dLbls>
          <c:showLegendKey val="0"/>
          <c:showVal val="0"/>
          <c:showCatName val="0"/>
          <c:showSerName val="0"/>
          <c:showPercent val="0"/>
          <c:showBubbleSize val="0"/>
        </c:dLbls>
        <c:marker val="1"/>
        <c:smooth val="0"/>
        <c:axId val="94389760"/>
        <c:axId val="94391680"/>
      </c:lineChart>
      <c:dateAx>
        <c:axId val="94389760"/>
        <c:scaling>
          <c:orientation val="minMax"/>
        </c:scaling>
        <c:delete val="1"/>
        <c:axPos val="b"/>
        <c:numFmt formatCode="ge" sourceLinked="1"/>
        <c:majorTickMark val="none"/>
        <c:minorTickMark val="none"/>
        <c:tickLblPos val="none"/>
        <c:crossAx val="94391680"/>
        <c:crosses val="autoZero"/>
        <c:auto val="1"/>
        <c:lblOffset val="100"/>
        <c:baseTimeUnit val="years"/>
      </c:dateAx>
      <c:valAx>
        <c:axId val="9439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8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84.9</c:v>
                </c:pt>
                <c:pt idx="1">
                  <c:v>89.6</c:v>
                </c:pt>
                <c:pt idx="2">
                  <c:v>93.1</c:v>
                </c:pt>
                <c:pt idx="3">
                  <c:v>68.3</c:v>
                </c:pt>
                <c:pt idx="4">
                  <c:v>65.2</c:v>
                </c:pt>
              </c:numCache>
            </c:numRef>
          </c:val>
          <c:extLst xmlns:c16r2="http://schemas.microsoft.com/office/drawing/2015/06/chart">
            <c:ext xmlns:c16="http://schemas.microsoft.com/office/drawing/2014/chart" uri="{C3380CC4-5D6E-409C-BE32-E72D297353CC}">
              <c16:uniqueId val="{00000000-F85F-4090-B306-2260B4D4BC48}"/>
            </c:ext>
          </c:extLst>
        </c:ser>
        <c:dLbls>
          <c:showLegendKey val="0"/>
          <c:showVal val="0"/>
          <c:showCatName val="0"/>
          <c:showSerName val="0"/>
          <c:showPercent val="0"/>
          <c:showBubbleSize val="0"/>
        </c:dLbls>
        <c:gapWidth val="150"/>
        <c:axId val="94434432"/>
        <c:axId val="944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F85F-4090-B306-2260B4D4BC48}"/>
            </c:ext>
          </c:extLst>
        </c:ser>
        <c:dLbls>
          <c:showLegendKey val="0"/>
          <c:showVal val="0"/>
          <c:showCatName val="0"/>
          <c:showSerName val="0"/>
          <c:showPercent val="0"/>
          <c:showBubbleSize val="0"/>
        </c:dLbls>
        <c:marker val="1"/>
        <c:smooth val="0"/>
        <c:axId val="94434432"/>
        <c:axId val="94436352"/>
      </c:lineChart>
      <c:dateAx>
        <c:axId val="94434432"/>
        <c:scaling>
          <c:orientation val="minMax"/>
        </c:scaling>
        <c:delete val="1"/>
        <c:axPos val="b"/>
        <c:numFmt formatCode="ge" sourceLinked="1"/>
        <c:majorTickMark val="none"/>
        <c:minorTickMark val="none"/>
        <c:tickLblPos val="none"/>
        <c:crossAx val="94436352"/>
        <c:crosses val="autoZero"/>
        <c:auto val="1"/>
        <c:lblOffset val="100"/>
        <c:baseTimeUnit val="years"/>
      </c:dateAx>
      <c:valAx>
        <c:axId val="9443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-48408</c:v>
                </c:pt>
                <c:pt idx="1">
                  <c:v>-42150</c:v>
                </c:pt>
                <c:pt idx="2">
                  <c:v>-37174</c:v>
                </c:pt>
                <c:pt idx="3">
                  <c:v>-53951</c:v>
                </c:pt>
                <c:pt idx="4">
                  <c:v>-66458</c:v>
                </c:pt>
              </c:numCache>
            </c:numRef>
          </c:val>
          <c:extLst xmlns:c16r2="http://schemas.microsoft.com/office/drawing/2015/06/chart">
            <c:ext xmlns:c16="http://schemas.microsoft.com/office/drawing/2014/chart" uri="{C3380CC4-5D6E-409C-BE32-E72D297353CC}">
              <c16:uniqueId val="{00000000-21B4-4EE3-B87E-81BEA73FBBF8}"/>
            </c:ext>
          </c:extLst>
        </c:ser>
        <c:dLbls>
          <c:showLegendKey val="0"/>
          <c:showVal val="0"/>
          <c:showCatName val="0"/>
          <c:showSerName val="0"/>
          <c:showPercent val="0"/>
          <c:showBubbleSize val="0"/>
        </c:dLbls>
        <c:gapWidth val="150"/>
        <c:axId val="94155520"/>
        <c:axId val="941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21B4-4EE3-B87E-81BEA73FBBF8}"/>
            </c:ext>
          </c:extLst>
        </c:ser>
        <c:dLbls>
          <c:showLegendKey val="0"/>
          <c:showVal val="0"/>
          <c:showCatName val="0"/>
          <c:showSerName val="0"/>
          <c:showPercent val="0"/>
          <c:showBubbleSize val="0"/>
        </c:dLbls>
        <c:marker val="1"/>
        <c:smooth val="0"/>
        <c:axId val="94155520"/>
        <c:axId val="94157440"/>
      </c:lineChart>
      <c:dateAx>
        <c:axId val="94155520"/>
        <c:scaling>
          <c:orientation val="minMax"/>
        </c:scaling>
        <c:delete val="1"/>
        <c:axPos val="b"/>
        <c:numFmt formatCode="ge" sourceLinked="1"/>
        <c:majorTickMark val="none"/>
        <c:minorTickMark val="none"/>
        <c:tickLblPos val="none"/>
        <c:crossAx val="94157440"/>
        <c:crosses val="autoZero"/>
        <c:auto val="1"/>
        <c:lblOffset val="100"/>
        <c:baseTimeUnit val="years"/>
      </c:dateAx>
      <c:valAx>
        <c:axId val="9415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1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-17.7</c:v>
                </c:pt>
                <c:pt idx="1">
                  <c:v>-11</c:v>
                </c:pt>
                <c:pt idx="2">
                  <c:v>-7.5</c:v>
                </c:pt>
                <c:pt idx="3">
                  <c:v>-46.4</c:v>
                </c:pt>
                <c:pt idx="4">
                  <c:v>-53.2</c:v>
                </c:pt>
              </c:numCache>
            </c:numRef>
          </c:val>
          <c:extLst xmlns:c16r2="http://schemas.microsoft.com/office/drawing/2015/06/chart">
            <c:ext xmlns:c16="http://schemas.microsoft.com/office/drawing/2014/chart" uri="{C3380CC4-5D6E-409C-BE32-E72D297353CC}">
              <c16:uniqueId val="{00000000-3AAA-4CAE-BDE1-549B3EE709EE}"/>
            </c:ext>
          </c:extLst>
        </c:ser>
        <c:dLbls>
          <c:showLegendKey val="0"/>
          <c:showVal val="0"/>
          <c:showCatName val="0"/>
          <c:showSerName val="0"/>
          <c:showPercent val="0"/>
          <c:showBubbleSize val="0"/>
        </c:dLbls>
        <c:gapWidth val="150"/>
        <c:axId val="94245248"/>
        <c:axId val="942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3AAA-4CAE-BDE1-549B3EE709EE}"/>
            </c:ext>
          </c:extLst>
        </c:ser>
        <c:dLbls>
          <c:showLegendKey val="0"/>
          <c:showVal val="0"/>
          <c:showCatName val="0"/>
          <c:showSerName val="0"/>
          <c:showPercent val="0"/>
          <c:showBubbleSize val="0"/>
        </c:dLbls>
        <c:marker val="1"/>
        <c:smooth val="0"/>
        <c:axId val="94245248"/>
        <c:axId val="94247168"/>
      </c:lineChart>
      <c:dateAx>
        <c:axId val="94245248"/>
        <c:scaling>
          <c:orientation val="minMax"/>
        </c:scaling>
        <c:delete val="1"/>
        <c:axPos val="b"/>
        <c:numFmt formatCode="ge" sourceLinked="1"/>
        <c:majorTickMark val="none"/>
        <c:minorTickMark val="none"/>
        <c:tickLblPos val="none"/>
        <c:crossAx val="94247168"/>
        <c:crosses val="autoZero"/>
        <c:auto val="1"/>
        <c:lblOffset val="100"/>
        <c:baseTimeUnit val="years"/>
      </c:dateAx>
      <c:valAx>
        <c:axId val="9424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49</c:v>
                </c:pt>
                <c:pt idx="1">
                  <c:v>47.8</c:v>
                </c:pt>
                <c:pt idx="2">
                  <c:v>47.3</c:v>
                </c:pt>
                <c:pt idx="3">
                  <c:v>43.4</c:v>
                </c:pt>
                <c:pt idx="4">
                  <c:v>72.2</c:v>
                </c:pt>
              </c:numCache>
            </c:numRef>
          </c:val>
          <c:extLst xmlns:c16r2="http://schemas.microsoft.com/office/drawing/2015/06/chart">
            <c:ext xmlns:c16="http://schemas.microsoft.com/office/drawing/2014/chart" uri="{C3380CC4-5D6E-409C-BE32-E72D297353CC}">
              <c16:uniqueId val="{00000000-4BE8-4599-B0E7-05D2B257E7A0}"/>
            </c:ext>
          </c:extLst>
        </c:ser>
        <c:dLbls>
          <c:showLegendKey val="0"/>
          <c:showVal val="0"/>
          <c:showCatName val="0"/>
          <c:showSerName val="0"/>
          <c:showPercent val="0"/>
          <c:showBubbleSize val="0"/>
        </c:dLbls>
        <c:gapWidth val="150"/>
        <c:axId val="94184960"/>
        <c:axId val="941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4BE8-4599-B0E7-05D2B257E7A0}"/>
            </c:ext>
          </c:extLst>
        </c:ser>
        <c:dLbls>
          <c:showLegendKey val="0"/>
          <c:showVal val="0"/>
          <c:showCatName val="0"/>
          <c:showSerName val="0"/>
          <c:showPercent val="0"/>
          <c:showBubbleSize val="0"/>
        </c:dLbls>
        <c:marker val="1"/>
        <c:smooth val="0"/>
        <c:axId val="94184960"/>
        <c:axId val="94186880"/>
      </c:lineChart>
      <c:dateAx>
        <c:axId val="94184960"/>
        <c:scaling>
          <c:orientation val="minMax"/>
        </c:scaling>
        <c:delete val="1"/>
        <c:axPos val="b"/>
        <c:numFmt formatCode="ge" sourceLinked="1"/>
        <c:majorTickMark val="none"/>
        <c:minorTickMark val="none"/>
        <c:tickLblPos val="none"/>
        <c:crossAx val="94186880"/>
        <c:crosses val="autoZero"/>
        <c:auto val="1"/>
        <c:lblOffset val="100"/>
        <c:baseTimeUnit val="years"/>
      </c:dateAx>
      <c:valAx>
        <c:axId val="9418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8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40.6</c:v>
                </c:pt>
                <c:pt idx="1">
                  <c:v>33.700000000000003</c:v>
                </c:pt>
                <c:pt idx="2">
                  <c:v>40.9</c:v>
                </c:pt>
                <c:pt idx="3">
                  <c:v>21</c:v>
                </c:pt>
                <c:pt idx="4">
                  <c:v>22.2</c:v>
                </c:pt>
              </c:numCache>
            </c:numRef>
          </c:val>
          <c:extLst xmlns:c16r2="http://schemas.microsoft.com/office/drawing/2015/06/chart">
            <c:ext xmlns:c16="http://schemas.microsoft.com/office/drawing/2014/chart" uri="{C3380CC4-5D6E-409C-BE32-E72D297353CC}">
              <c16:uniqueId val="{00000000-19B6-4C30-8831-504FF79C9F8E}"/>
            </c:ext>
          </c:extLst>
        </c:ser>
        <c:dLbls>
          <c:showLegendKey val="0"/>
          <c:showVal val="0"/>
          <c:showCatName val="0"/>
          <c:showSerName val="0"/>
          <c:showPercent val="0"/>
          <c:showBubbleSize val="0"/>
        </c:dLbls>
        <c:gapWidth val="150"/>
        <c:axId val="94229632"/>
        <c:axId val="942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19B6-4C30-8831-504FF79C9F8E}"/>
            </c:ext>
          </c:extLst>
        </c:ser>
        <c:dLbls>
          <c:showLegendKey val="0"/>
          <c:showVal val="0"/>
          <c:showCatName val="0"/>
          <c:showSerName val="0"/>
          <c:showPercent val="0"/>
          <c:showBubbleSize val="0"/>
        </c:dLbls>
        <c:marker val="1"/>
        <c:smooth val="0"/>
        <c:axId val="94229632"/>
        <c:axId val="94231552"/>
      </c:lineChart>
      <c:dateAx>
        <c:axId val="94229632"/>
        <c:scaling>
          <c:orientation val="minMax"/>
        </c:scaling>
        <c:delete val="1"/>
        <c:axPos val="b"/>
        <c:numFmt formatCode="ge" sourceLinked="1"/>
        <c:majorTickMark val="none"/>
        <c:minorTickMark val="none"/>
        <c:tickLblPos val="none"/>
        <c:crossAx val="94231552"/>
        <c:crosses val="autoZero"/>
        <c:auto val="1"/>
        <c:lblOffset val="100"/>
        <c:baseTimeUnit val="years"/>
      </c:dateAx>
      <c:valAx>
        <c:axId val="9423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2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83-4D5F-A378-FF485BE621C7}"/>
            </c:ext>
          </c:extLst>
        </c:ser>
        <c:dLbls>
          <c:showLegendKey val="0"/>
          <c:showVal val="0"/>
          <c:showCatName val="0"/>
          <c:showSerName val="0"/>
          <c:showPercent val="0"/>
          <c:showBubbleSize val="0"/>
        </c:dLbls>
        <c:gapWidth val="150"/>
        <c:axId val="94475008"/>
        <c:axId val="944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6683-4D5F-A378-FF485BE621C7}"/>
            </c:ext>
          </c:extLst>
        </c:ser>
        <c:dLbls>
          <c:showLegendKey val="0"/>
          <c:showVal val="0"/>
          <c:showCatName val="0"/>
          <c:showSerName val="0"/>
          <c:showPercent val="0"/>
          <c:showBubbleSize val="0"/>
        </c:dLbls>
        <c:marker val="1"/>
        <c:smooth val="0"/>
        <c:axId val="94475008"/>
        <c:axId val="94476928"/>
      </c:lineChart>
      <c:dateAx>
        <c:axId val="94475008"/>
        <c:scaling>
          <c:orientation val="minMax"/>
        </c:scaling>
        <c:delete val="1"/>
        <c:axPos val="b"/>
        <c:numFmt formatCode="ge" sourceLinked="1"/>
        <c:majorTickMark val="none"/>
        <c:minorTickMark val="none"/>
        <c:tickLblPos val="none"/>
        <c:crossAx val="94476928"/>
        <c:crosses val="autoZero"/>
        <c:auto val="1"/>
        <c:lblOffset val="100"/>
        <c:baseTimeUnit val="years"/>
      </c:dateAx>
      <c:valAx>
        <c:axId val="9447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0486-4297-8C8D-251393395E29}"/>
            </c:ext>
          </c:extLst>
        </c:ser>
        <c:dLbls>
          <c:showLegendKey val="0"/>
          <c:showVal val="0"/>
          <c:showCatName val="0"/>
          <c:showSerName val="0"/>
          <c:showPercent val="0"/>
          <c:showBubbleSize val="0"/>
        </c:dLbls>
        <c:gapWidth val="150"/>
        <c:axId val="94583040"/>
        <c:axId val="945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0486-4297-8C8D-251393395E29}"/>
            </c:ext>
          </c:extLst>
        </c:ser>
        <c:dLbls>
          <c:showLegendKey val="0"/>
          <c:showVal val="0"/>
          <c:showCatName val="0"/>
          <c:showSerName val="0"/>
          <c:showPercent val="0"/>
          <c:showBubbleSize val="0"/>
        </c:dLbls>
        <c:marker val="1"/>
        <c:smooth val="0"/>
        <c:axId val="94583040"/>
        <c:axId val="94585216"/>
      </c:lineChart>
      <c:dateAx>
        <c:axId val="94583040"/>
        <c:scaling>
          <c:orientation val="minMax"/>
        </c:scaling>
        <c:delete val="1"/>
        <c:axPos val="b"/>
        <c:numFmt formatCode="ge" sourceLinked="1"/>
        <c:majorTickMark val="none"/>
        <c:minorTickMark val="none"/>
        <c:tickLblPos val="none"/>
        <c:crossAx val="94585216"/>
        <c:crosses val="autoZero"/>
        <c:auto val="1"/>
        <c:lblOffset val="100"/>
        <c:baseTimeUnit val="years"/>
      </c:dateAx>
      <c:valAx>
        <c:axId val="9458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8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view="pageBreakPreview" zoomScale="55" zoomScaleNormal="75" zoomScaleSheetLayoutView="55"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長野県長野市　長野市地域資源活用総合交流促進施設鬼無里の湯</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4413</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25.8</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1438</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27</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144</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84.9</v>
      </c>
      <c r="S31" s="124"/>
      <c r="T31" s="124"/>
      <c r="U31" s="124"/>
      <c r="V31" s="124"/>
      <c r="W31" s="124"/>
      <c r="X31" s="124"/>
      <c r="Y31" s="124"/>
      <c r="Z31" s="124"/>
      <c r="AA31" s="124"/>
      <c r="AB31" s="124"/>
      <c r="AC31" s="124"/>
      <c r="AD31" s="124"/>
      <c r="AE31" s="124"/>
      <c r="AF31" s="124">
        <f>データ!Z7</f>
        <v>89.6</v>
      </c>
      <c r="AG31" s="124"/>
      <c r="AH31" s="124"/>
      <c r="AI31" s="124"/>
      <c r="AJ31" s="124"/>
      <c r="AK31" s="124"/>
      <c r="AL31" s="124"/>
      <c r="AM31" s="124"/>
      <c r="AN31" s="124"/>
      <c r="AO31" s="124"/>
      <c r="AP31" s="124"/>
      <c r="AQ31" s="124"/>
      <c r="AR31" s="124"/>
      <c r="AS31" s="124"/>
      <c r="AT31" s="124">
        <f>データ!AA7</f>
        <v>93.1</v>
      </c>
      <c r="AU31" s="124"/>
      <c r="AV31" s="124"/>
      <c r="AW31" s="124"/>
      <c r="AX31" s="124"/>
      <c r="AY31" s="124"/>
      <c r="AZ31" s="124"/>
      <c r="BA31" s="124"/>
      <c r="BB31" s="124"/>
      <c r="BC31" s="124"/>
      <c r="BD31" s="124"/>
      <c r="BE31" s="124"/>
      <c r="BF31" s="124"/>
      <c r="BG31" s="124"/>
      <c r="BH31" s="124">
        <f>データ!AB7</f>
        <v>68.3</v>
      </c>
      <c r="BI31" s="124"/>
      <c r="BJ31" s="124"/>
      <c r="BK31" s="124"/>
      <c r="BL31" s="124"/>
      <c r="BM31" s="124"/>
      <c r="BN31" s="124"/>
      <c r="BO31" s="124"/>
      <c r="BP31" s="124"/>
      <c r="BQ31" s="124"/>
      <c r="BR31" s="124"/>
      <c r="BS31" s="124"/>
      <c r="BT31" s="124"/>
      <c r="BU31" s="124"/>
      <c r="BV31" s="124">
        <f>データ!AC7</f>
        <v>65.2</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30.8</v>
      </c>
      <c r="DG31" s="124"/>
      <c r="DH31" s="124"/>
      <c r="DI31" s="124"/>
      <c r="DJ31" s="124"/>
      <c r="DK31" s="124"/>
      <c r="DL31" s="124"/>
      <c r="DM31" s="124"/>
      <c r="DN31" s="124"/>
      <c r="DO31" s="124"/>
      <c r="DP31" s="124"/>
      <c r="DQ31" s="124"/>
      <c r="DR31" s="124"/>
      <c r="DS31" s="124"/>
      <c r="DT31" s="124">
        <f>データ!AK7</f>
        <v>32.6</v>
      </c>
      <c r="DU31" s="124"/>
      <c r="DV31" s="124"/>
      <c r="DW31" s="124"/>
      <c r="DX31" s="124"/>
      <c r="DY31" s="124"/>
      <c r="DZ31" s="124"/>
      <c r="EA31" s="124"/>
      <c r="EB31" s="124"/>
      <c r="EC31" s="124"/>
      <c r="ED31" s="124"/>
      <c r="EE31" s="124"/>
      <c r="EF31" s="124"/>
      <c r="EG31" s="124"/>
      <c r="EH31" s="124">
        <f>データ!AL7</f>
        <v>30.4</v>
      </c>
      <c r="EI31" s="124"/>
      <c r="EJ31" s="124"/>
      <c r="EK31" s="124"/>
      <c r="EL31" s="124"/>
      <c r="EM31" s="124"/>
      <c r="EN31" s="124"/>
      <c r="EO31" s="124"/>
      <c r="EP31" s="124"/>
      <c r="EQ31" s="124"/>
      <c r="ER31" s="124"/>
      <c r="ES31" s="124"/>
      <c r="ET31" s="124"/>
      <c r="EU31" s="124"/>
      <c r="EV31" s="124">
        <f>データ!AM7</f>
        <v>32.299999999999997</v>
      </c>
      <c r="EW31" s="124"/>
      <c r="EX31" s="124"/>
      <c r="EY31" s="124"/>
      <c r="EZ31" s="124"/>
      <c r="FA31" s="124"/>
      <c r="FB31" s="124"/>
      <c r="FC31" s="124"/>
      <c r="FD31" s="124"/>
      <c r="FE31" s="124"/>
      <c r="FF31" s="124"/>
      <c r="FG31" s="124"/>
      <c r="FH31" s="124"/>
      <c r="FI31" s="124"/>
      <c r="FJ31" s="124">
        <f>データ!AN7</f>
        <v>29.2</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8121</v>
      </c>
      <c r="GU31" s="125"/>
      <c r="GV31" s="125"/>
      <c r="GW31" s="125"/>
      <c r="GX31" s="125"/>
      <c r="GY31" s="125"/>
      <c r="GZ31" s="125"/>
      <c r="HA31" s="125"/>
      <c r="HB31" s="125"/>
      <c r="HC31" s="125"/>
      <c r="HD31" s="125"/>
      <c r="HE31" s="125"/>
      <c r="HF31" s="125"/>
      <c r="HG31" s="125"/>
      <c r="HH31" s="125">
        <f>データ!AV7</f>
        <v>9621</v>
      </c>
      <c r="HI31" s="125"/>
      <c r="HJ31" s="125"/>
      <c r="HK31" s="125"/>
      <c r="HL31" s="125"/>
      <c r="HM31" s="125"/>
      <c r="HN31" s="125"/>
      <c r="HO31" s="125"/>
      <c r="HP31" s="125"/>
      <c r="HQ31" s="125"/>
      <c r="HR31" s="125"/>
      <c r="HS31" s="125"/>
      <c r="HT31" s="125"/>
      <c r="HU31" s="125"/>
      <c r="HV31" s="125">
        <f>データ!AW7</f>
        <v>7512</v>
      </c>
      <c r="HW31" s="125"/>
      <c r="HX31" s="125"/>
      <c r="HY31" s="125"/>
      <c r="HZ31" s="125"/>
      <c r="IA31" s="125"/>
      <c r="IB31" s="125"/>
      <c r="IC31" s="125"/>
      <c r="ID31" s="125"/>
      <c r="IE31" s="125"/>
      <c r="IF31" s="125"/>
      <c r="IG31" s="125"/>
      <c r="IH31" s="125"/>
      <c r="II31" s="125"/>
      <c r="IJ31" s="125">
        <f>データ!AX7</f>
        <v>13178</v>
      </c>
      <c r="IK31" s="125"/>
      <c r="IL31" s="125"/>
      <c r="IM31" s="125"/>
      <c r="IN31" s="125"/>
      <c r="IO31" s="125"/>
      <c r="IP31" s="125"/>
      <c r="IQ31" s="125"/>
      <c r="IR31" s="125"/>
      <c r="IS31" s="125"/>
      <c r="IT31" s="125"/>
      <c r="IU31" s="125"/>
      <c r="IV31" s="125"/>
      <c r="IW31" s="125"/>
      <c r="IX31" s="125">
        <f>データ!AY7</f>
        <v>13836</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146</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145</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40.6</v>
      </c>
      <c r="S53" s="124"/>
      <c r="T53" s="124"/>
      <c r="U53" s="124"/>
      <c r="V53" s="124"/>
      <c r="W53" s="124"/>
      <c r="X53" s="124"/>
      <c r="Y53" s="124"/>
      <c r="Z53" s="124"/>
      <c r="AA53" s="124"/>
      <c r="AB53" s="124"/>
      <c r="AC53" s="124"/>
      <c r="AD53" s="124"/>
      <c r="AE53" s="124"/>
      <c r="AF53" s="124">
        <f>データ!BG7</f>
        <v>33.700000000000003</v>
      </c>
      <c r="AG53" s="124"/>
      <c r="AH53" s="124"/>
      <c r="AI53" s="124"/>
      <c r="AJ53" s="124"/>
      <c r="AK53" s="124"/>
      <c r="AL53" s="124"/>
      <c r="AM53" s="124"/>
      <c r="AN53" s="124"/>
      <c r="AO53" s="124"/>
      <c r="AP53" s="124"/>
      <c r="AQ53" s="124"/>
      <c r="AR53" s="124"/>
      <c r="AS53" s="124"/>
      <c r="AT53" s="124">
        <f>データ!BH7</f>
        <v>40.9</v>
      </c>
      <c r="AU53" s="124"/>
      <c r="AV53" s="124"/>
      <c r="AW53" s="124"/>
      <c r="AX53" s="124"/>
      <c r="AY53" s="124"/>
      <c r="AZ53" s="124"/>
      <c r="BA53" s="124"/>
      <c r="BB53" s="124"/>
      <c r="BC53" s="124"/>
      <c r="BD53" s="124"/>
      <c r="BE53" s="124"/>
      <c r="BF53" s="124"/>
      <c r="BG53" s="124"/>
      <c r="BH53" s="124">
        <f>データ!BI7</f>
        <v>21</v>
      </c>
      <c r="BI53" s="124"/>
      <c r="BJ53" s="124"/>
      <c r="BK53" s="124"/>
      <c r="BL53" s="124"/>
      <c r="BM53" s="124"/>
      <c r="BN53" s="124"/>
      <c r="BO53" s="124"/>
      <c r="BP53" s="124"/>
      <c r="BQ53" s="124"/>
      <c r="BR53" s="124"/>
      <c r="BS53" s="124"/>
      <c r="BT53" s="124"/>
      <c r="BU53" s="124"/>
      <c r="BV53" s="124">
        <f>データ!BJ7</f>
        <v>22.2</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49</v>
      </c>
      <c r="DG53" s="124"/>
      <c r="DH53" s="124"/>
      <c r="DI53" s="124"/>
      <c r="DJ53" s="124"/>
      <c r="DK53" s="124"/>
      <c r="DL53" s="124"/>
      <c r="DM53" s="124"/>
      <c r="DN53" s="124"/>
      <c r="DO53" s="124"/>
      <c r="DP53" s="124"/>
      <c r="DQ53" s="124"/>
      <c r="DR53" s="124"/>
      <c r="DS53" s="124"/>
      <c r="DT53" s="124">
        <f>データ!BR7</f>
        <v>47.8</v>
      </c>
      <c r="DU53" s="124"/>
      <c r="DV53" s="124"/>
      <c r="DW53" s="124"/>
      <c r="DX53" s="124"/>
      <c r="DY53" s="124"/>
      <c r="DZ53" s="124"/>
      <c r="EA53" s="124"/>
      <c r="EB53" s="124"/>
      <c r="EC53" s="124"/>
      <c r="ED53" s="124"/>
      <c r="EE53" s="124"/>
      <c r="EF53" s="124"/>
      <c r="EG53" s="124"/>
      <c r="EH53" s="124">
        <f>データ!BS7</f>
        <v>47.3</v>
      </c>
      <c r="EI53" s="124"/>
      <c r="EJ53" s="124"/>
      <c r="EK53" s="124"/>
      <c r="EL53" s="124"/>
      <c r="EM53" s="124"/>
      <c r="EN53" s="124"/>
      <c r="EO53" s="124"/>
      <c r="EP53" s="124"/>
      <c r="EQ53" s="124"/>
      <c r="ER53" s="124"/>
      <c r="ES53" s="124"/>
      <c r="ET53" s="124"/>
      <c r="EU53" s="124"/>
      <c r="EV53" s="124">
        <f>データ!BT7</f>
        <v>43.4</v>
      </c>
      <c r="EW53" s="124"/>
      <c r="EX53" s="124"/>
      <c r="EY53" s="124"/>
      <c r="EZ53" s="124"/>
      <c r="FA53" s="124"/>
      <c r="FB53" s="124"/>
      <c r="FC53" s="124"/>
      <c r="FD53" s="124"/>
      <c r="FE53" s="124"/>
      <c r="FF53" s="124"/>
      <c r="FG53" s="124"/>
      <c r="FH53" s="124"/>
      <c r="FI53" s="124"/>
      <c r="FJ53" s="124">
        <f>データ!BU7</f>
        <v>72.2</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-17.7</v>
      </c>
      <c r="GU53" s="124"/>
      <c r="GV53" s="124"/>
      <c r="GW53" s="124"/>
      <c r="GX53" s="124"/>
      <c r="GY53" s="124"/>
      <c r="GZ53" s="124"/>
      <c r="HA53" s="124"/>
      <c r="HB53" s="124"/>
      <c r="HC53" s="124"/>
      <c r="HD53" s="124"/>
      <c r="HE53" s="124"/>
      <c r="HF53" s="124"/>
      <c r="HG53" s="124"/>
      <c r="HH53" s="124">
        <f>データ!CC7</f>
        <v>-11</v>
      </c>
      <c r="HI53" s="124"/>
      <c r="HJ53" s="124"/>
      <c r="HK53" s="124"/>
      <c r="HL53" s="124"/>
      <c r="HM53" s="124"/>
      <c r="HN53" s="124"/>
      <c r="HO53" s="124"/>
      <c r="HP53" s="124"/>
      <c r="HQ53" s="124"/>
      <c r="HR53" s="124"/>
      <c r="HS53" s="124"/>
      <c r="HT53" s="124"/>
      <c r="HU53" s="124"/>
      <c r="HV53" s="124">
        <f>データ!CD7</f>
        <v>-7.5</v>
      </c>
      <c r="HW53" s="124"/>
      <c r="HX53" s="124"/>
      <c r="HY53" s="124"/>
      <c r="HZ53" s="124"/>
      <c r="IA53" s="124"/>
      <c r="IB53" s="124"/>
      <c r="IC53" s="124"/>
      <c r="ID53" s="124"/>
      <c r="IE53" s="124"/>
      <c r="IF53" s="124"/>
      <c r="IG53" s="124"/>
      <c r="IH53" s="124"/>
      <c r="II53" s="124"/>
      <c r="IJ53" s="124">
        <f>データ!CE7</f>
        <v>-46.4</v>
      </c>
      <c r="IK53" s="124"/>
      <c r="IL53" s="124"/>
      <c r="IM53" s="124"/>
      <c r="IN53" s="124"/>
      <c r="IO53" s="124"/>
      <c r="IP53" s="124"/>
      <c r="IQ53" s="124"/>
      <c r="IR53" s="124"/>
      <c r="IS53" s="124"/>
      <c r="IT53" s="124"/>
      <c r="IU53" s="124"/>
      <c r="IV53" s="124"/>
      <c r="IW53" s="124"/>
      <c r="IX53" s="124">
        <f>データ!CF7</f>
        <v>-53.2</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-48408</v>
      </c>
      <c r="KI53" s="125"/>
      <c r="KJ53" s="125"/>
      <c r="KK53" s="125"/>
      <c r="KL53" s="125"/>
      <c r="KM53" s="125"/>
      <c r="KN53" s="125"/>
      <c r="KO53" s="125"/>
      <c r="KP53" s="125"/>
      <c r="KQ53" s="125"/>
      <c r="KR53" s="125"/>
      <c r="KS53" s="125"/>
      <c r="KT53" s="125"/>
      <c r="KU53" s="125"/>
      <c r="KV53" s="125">
        <f>データ!CN7</f>
        <v>-42150</v>
      </c>
      <c r="KW53" s="125"/>
      <c r="KX53" s="125"/>
      <c r="KY53" s="125"/>
      <c r="KZ53" s="125"/>
      <c r="LA53" s="125"/>
      <c r="LB53" s="125"/>
      <c r="LC53" s="125"/>
      <c r="LD53" s="125"/>
      <c r="LE53" s="125"/>
      <c r="LF53" s="125"/>
      <c r="LG53" s="125"/>
      <c r="LH53" s="125"/>
      <c r="LI53" s="125"/>
      <c r="LJ53" s="125">
        <f>データ!CO7</f>
        <v>-37174</v>
      </c>
      <c r="LK53" s="125"/>
      <c r="LL53" s="125"/>
      <c r="LM53" s="125"/>
      <c r="LN53" s="125"/>
      <c r="LO53" s="125"/>
      <c r="LP53" s="125"/>
      <c r="LQ53" s="125"/>
      <c r="LR53" s="125"/>
      <c r="LS53" s="125"/>
      <c r="LT53" s="125"/>
      <c r="LU53" s="125"/>
      <c r="LV53" s="125"/>
      <c r="LW53" s="125"/>
      <c r="LX53" s="125">
        <f>データ!CP7</f>
        <v>-53951</v>
      </c>
      <c r="LY53" s="125"/>
      <c r="LZ53" s="125"/>
      <c r="MA53" s="125"/>
      <c r="MB53" s="125"/>
      <c r="MC53" s="125"/>
      <c r="MD53" s="125"/>
      <c r="ME53" s="125"/>
      <c r="MF53" s="125"/>
      <c r="MG53" s="125"/>
      <c r="MH53" s="125"/>
      <c r="MI53" s="125"/>
      <c r="MJ53" s="125"/>
      <c r="MK53" s="125"/>
      <c r="ML53" s="125">
        <f>データ!CQ7</f>
        <v>-66458</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-7408</v>
      </c>
      <c r="KI54" s="132"/>
      <c r="KJ54" s="132"/>
      <c r="KK54" s="132"/>
      <c r="KL54" s="132"/>
      <c r="KM54" s="132"/>
      <c r="KN54" s="132"/>
      <c r="KO54" s="132"/>
      <c r="KP54" s="132"/>
      <c r="KQ54" s="132"/>
      <c r="KR54" s="132"/>
      <c r="KS54" s="132"/>
      <c r="KT54" s="132"/>
      <c r="KU54" s="133"/>
      <c r="KV54" s="131">
        <f>データ!CS7</f>
        <v>-10419</v>
      </c>
      <c r="KW54" s="132"/>
      <c r="KX54" s="132"/>
      <c r="KY54" s="132"/>
      <c r="KZ54" s="132"/>
      <c r="LA54" s="132"/>
      <c r="LB54" s="132"/>
      <c r="LC54" s="132"/>
      <c r="LD54" s="132"/>
      <c r="LE54" s="132"/>
      <c r="LF54" s="132"/>
      <c r="LG54" s="132"/>
      <c r="LH54" s="132"/>
      <c r="LI54" s="133"/>
      <c r="LJ54" s="131">
        <f>データ!CT7</f>
        <v>-9739</v>
      </c>
      <c r="LK54" s="132"/>
      <c r="LL54" s="132"/>
      <c r="LM54" s="132"/>
      <c r="LN54" s="132"/>
      <c r="LO54" s="132"/>
      <c r="LP54" s="132"/>
      <c r="LQ54" s="132"/>
      <c r="LR54" s="132"/>
      <c r="LS54" s="132"/>
      <c r="LT54" s="132"/>
      <c r="LU54" s="132"/>
      <c r="LV54" s="132"/>
      <c r="LW54" s="133"/>
      <c r="LX54" s="131">
        <f>データ!CU7</f>
        <v>-10274</v>
      </c>
      <c r="LY54" s="132"/>
      <c r="LZ54" s="132"/>
      <c r="MA54" s="132"/>
      <c r="MB54" s="132"/>
      <c r="MC54" s="132"/>
      <c r="MD54" s="132"/>
      <c r="ME54" s="132"/>
      <c r="MF54" s="132"/>
      <c r="MG54" s="132"/>
      <c r="MH54" s="132"/>
      <c r="MI54" s="132"/>
      <c r="MJ54" s="132"/>
      <c r="MK54" s="133"/>
      <c r="ML54" s="131">
        <f>データ!CV7</f>
        <v>-13530</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147</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466711</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5000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ffh4PYGH8ynY+2mTuTALS8Mmusxz/EOPqZ62SqBj518wU/CWZRPE9aHqC8oSloB6ETt1vIKa2zp6hB3q3ci8/w==" saltValue="gNkgYt/Cva+E45EocdYe2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A13" sqref="A13"/>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103</v>
      </c>
      <c r="AX5" s="53" t="s">
        <v>104</v>
      </c>
      <c r="AY5" s="53" t="s">
        <v>105</v>
      </c>
      <c r="AZ5" s="53" t="s">
        <v>106</v>
      </c>
      <c r="BA5" s="53" t="s">
        <v>107</v>
      </c>
      <c r="BB5" s="53" t="s">
        <v>108</v>
      </c>
      <c r="BC5" s="53" t="s">
        <v>109</v>
      </c>
      <c r="BD5" s="53" t="s">
        <v>110</v>
      </c>
      <c r="BE5" s="53" t="s">
        <v>111</v>
      </c>
      <c r="BF5" s="53" t="s">
        <v>101</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104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105</v>
      </c>
      <c r="DC5" s="53" t="s">
        <v>106</v>
      </c>
      <c r="DD5" s="53" t="s">
        <v>107</v>
      </c>
      <c r="DE5" s="53" t="s">
        <v>108</v>
      </c>
      <c r="DF5" s="53" t="s">
        <v>109</v>
      </c>
      <c r="DG5" s="53" t="s">
        <v>110</v>
      </c>
      <c r="DH5" s="53" t="s">
        <v>111</v>
      </c>
      <c r="DI5" s="146"/>
      <c r="DJ5" s="146"/>
      <c r="DK5" s="53" t="s">
        <v>101</v>
      </c>
      <c r="DL5" s="53" t="s">
        <v>102</v>
      </c>
      <c r="DM5" s="53" t="s">
        <v>103</v>
      </c>
      <c r="DN5" s="53" t="s">
        <v>104</v>
      </c>
      <c r="DO5" s="53" t="s">
        <v>105</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112</v>
      </c>
      <c r="EH5" s="53" t="s">
        <v>113</v>
      </c>
      <c r="EI5" s="53" t="s">
        <v>114</v>
      </c>
      <c r="EJ5" s="53" t="s">
        <v>115</v>
      </c>
      <c r="EK5" s="53" t="s">
        <v>116</v>
      </c>
      <c r="EL5" s="53" t="s">
        <v>117</v>
      </c>
      <c r="EM5" s="53" t="s">
        <v>118</v>
      </c>
      <c r="EN5" s="53" t="s">
        <v>119</v>
      </c>
      <c r="EO5" s="53" t="s">
        <v>120</v>
      </c>
      <c r="EP5" s="53" t="s">
        <v>121</v>
      </c>
    </row>
    <row r="6" spans="1:146" s="63" customFormat="1" x14ac:dyDescent="0.15">
      <c r="A6" s="39" t="s">
        <v>122</v>
      </c>
      <c r="B6" s="54">
        <f>B8</f>
        <v>2017</v>
      </c>
      <c r="C6" s="54">
        <f t="shared" ref="C6:X6" si="2">C8</f>
        <v>202011</v>
      </c>
      <c r="D6" s="54">
        <f t="shared" si="2"/>
        <v>47</v>
      </c>
      <c r="E6" s="54">
        <f t="shared" si="2"/>
        <v>11</v>
      </c>
      <c r="F6" s="54">
        <f t="shared" si="2"/>
        <v>1</v>
      </c>
      <c r="G6" s="54">
        <f t="shared" si="2"/>
        <v>1</v>
      </c>
      <c r="H6" s="54" t="str">
        <f>SUBSTITUTE(H8,"　","")</f>
        <v>長野県長野市</v>
      </c>
      <c r="I6" s="54" t="str">
        <f t="shared" si="2"/>
        <v>長野市地域資源活用総合交流促進施設鬼無里の湯</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1438</v>
      </c>
      <c r="R6" s="57">
        <f t="shared" si="2"/>
        <v>27</v>
      </c>
      <c r="S6" s="58">
        <f t="shared" si="2"/>
        <v>4413</v>
      </c>
      <c r="T6" s="59" t="str">
        <f t="shared" si="2"/>
        <v>利用料金制</v>
      </c>
      <c r="U6" s="55">
        <f t="shared" si="2"/>
        <v>25.8</v>
      </c>
      <c r="V6" s="59" t="str">
        <f t="shared" si="2"/>
        <v>有</v>
      </c>
      <c r="W6" s="60">
        <f t="shared" si="2"/>
        <v>100</v>
      </c>
      <c r="X6" s="59" t="str">
        <f t="shared" si="2"/>
        <v>有</v>
      </c>
      <c r="Y6" s="61">
        <f>IF(Y8="-",NA(),Y8)</f>
        <v>84.9</v>
      </c>
      <c r="Z6" s="61">
        <f t="shared" ref="Z6:AH6" si="3">IF(Z8="-",NA(),Z8)</f>
        <v>89.6</v>
      </c>
      <c r="AA6" s="61">
        <f t="shared" si="3"/>
        <v>93.1</v>
      </c>
      <c r="AB6" s="61">
        <f t="shared" si="3"/>
        <v>68.3</v>
      </c>
      <c r="AC6" s="61">
        <f t="shared" si="3"/>
        <v>65.2</v>
      </c>
      <c r="AD6" s="61">
        <f t="shared" si="3"/>
        <v>83.8</v>
      </c>
      <c r="AE6" s="61">
        <f t="shared" si="3"/>
        <v>86.7</v>
      </c>
      <c r="AF6" s="61">
        <f t="shared" si="3"/>
        <v>90.7</v>
      </c>
      <c r="AG6" s="61">
        <f t="shared" si="3"/>
        <v>86.4</v>
      </c>
      <c r="AH6" s="61">
        <f t="shared" si="3"/>
        <v>93.1</v>
      </c>
      <c r="AI6" s="61" t="str">
        <f>IF(AI8="-","【-】","【"&amp;SUBSTITUTE(TEXT(AI8,"#,##0.0"),"-","△")&amp;"】")</f>
        <v>【108.5】</v>
      </c>
      <c r="AJ6" s="61">
        <f>IF(AJ8="-",NA(),AJ8)</f>
        <v>30.8</v>
      </c>
      <c r="AK6" s="61">
        <f t="shared" ref="AK6:AS6" si="4">IF(AK8="-",NA(),AK8)</f>
        <v>32.6</v>
      </c>
      <c r="AL6" s="61">
        <f t="shared" si="4"/>
        <v>30.4</v>
      </c>
      <c r="AM6" s="61">
        <f t="shared" si="4"/>
        <v>32.299999999999997</v>
      </c>
      <c r="AN6" s="61">
        <f t="shared" si="4"/>
        <v>29.2</v>
      </c>
      <c r="AO6" s="61">
        <f t="shared" si="4"/>
        <v>29.3</v>
      </c>
      <c r="AP6" s="61">
        <f t="shared" si="4"/>
        <v>34.4</v>
      </c>
      <c r="AQ6" s="61">
        <f t="shared" si="4"/>
        <v>35.5</v>
      </c>
      <c r="AR6" s="61">
        <f t="shared" si="4"/>
        <v>34.700000000000003</v>
      </c>
      <c r="AS6" s="61">
        <f t="shared" si="4"/>
        <v>32.299999999999997</v>
      </c>
      <c r="AT6" s="61" t="str">
        <f>IF(AT8="-","【-】","【"&amp;SUBSTITUTE(TEXT(AT8,"#,##0.0"),"-","△")&amp;"】")</f>
        <v>【25.4】</v>
      </c>
      <c r="AU6" s="56">
        <f>IF(AU8="-",NA(),AU8)</f>
        <v>8121</v>
      </c>
      <c r="AV6" s="56">
        <f t="shared" ref="AV6:BD6" si="5">IF(AV8="-",NA(),AV8)</f>
        <v>9621</v>
      </c>
      <c r="AW6" s="56">
        <f t="shared" si="5"/>
        <v>7512</v>
      </c>
      <c r="AX6" s="56">
        <f t="shared" si="5"/>
        <v>13178</v>
      </c>
      <c r="AY6" s="56">
        <f t="shared" si="5"/>
        <v>13836</v>
      </c>
      <c r="AZ6" s="56">
        <f t="shared" si="5"/>
        <v>29009</v>
      </c>
      <c r="BA6" s="56">
        <f t="shared" si="5"/>
        <v>4046</v>
      </c>
      <c r="BB6" s="56">
        <f t="shared" si="5"/>
        <v>4096</v>
      </c>
      <c r="BC6" s="56">
        <f t="shared" si="5"/>
        <v>11889</v>
      </c>
      <c r="BD6" s="56">
        <f t="shared" si="5"/>
        <v>15661</v>
      </c>
      <c r="BE6" s="56" t="str">
        <f>IF(BE8="-","【-】","【"&amp;SUBSTITUTE(TEXT(BE8,"#,##0"),"-","△")&amp;"】")</f>
        <v>【6,552】</v>
      </c>
      <c r="BF6" s="61">
        <f>IF(BF8="-",NA(),BF8)</f>
        <v>40.6</v>
      </c>
      <c r="BG6" s="61">
        <f t="shared" ref="BG6:BO6" si="6">IF(BG8="-",NA(),BG8)</f>
        <v>33.700000000000003</v>
      </c>
      <c r="BH6" s="61">
        <f t="shared" si="6"/>
        <v>40.9</v>
      </c>
      <c r="BI6" s="61">
        <f t="shared" si="6"/>
        <v>21</v>
      </c>
      <c r="BJ6" s="61">
        <f t="shared" si="6"/>
        <v>22.2</v>
      </c>
      <c r="BK6" s="61">
        <f t="shared" si="6"/>
        <v>17.3</v>
      </c>
      <c r="BL6" s="61">
        <f t="shared" si="6"/>
        <v>16.7</v>
      </c>
      <c r="BM6" s="61">
        <f t="shared" si="6"/>
        <v>17.399999999999999</v>
      </c>
      <c r="BN6" s="61">
        <f t="shared" si="6"/>
        <v>16</v>
      </c>
      <c r="BO6" s="61">
        <f t="shared" si="6"/>
        <v>15.6</v>
      </c>
      <c r="BP6" s="61" t="str">
        <f>IF(BP8="-","【-】","【"&amp;SUBSTITUTE(TEXT(BP8,"#,##0.0"),"-","△")&amp;"】")</f>
        <v>【22.1】</v>
      </c>
      <c r="BQ6" s="61">
        <f>IF(BQ8="-",NA(),BQ8)</f>
        <v>49</v>
      </c>
      <c r="BR6" s="61">
        <f t="shared" ref="BR6:BZ6" si="7">IF(BR8="-",NA(),BR8)</f>
        <v>47.8</v>
      </c>
      <c r="BS6" s="61">
        <f t="shared" si="7"/>
        <v>47.3</v>
      </c>
      <c r="BT6" s="61">
        <f t="shared" si="7"/>
        <v>43.4</v>
      </c>
      <c r="BU6" s="61">
        <f t="shared" si="7"/>
        <v>72.2</v>
      </c>
      <c r="BV6" s="61">
        <f t="shared" si="7"/>
        <v>39.9</v>
      </c>
      <c r="BW6" s="61">
        <f t="shared" si="7"/>
        <v>38.4</v>
      </c>
      <c r="BX6" s="61">
        <f t="shared" si="7"/>
        <v>35.799999999999997</v>
      </c>
      <c r="BY6" s="61">
        <f t="shared" si="7"/>
        <v>39.4</v>
      </c>
      <c r="BZ6" s="61">
        <f t="shared" si="7"/>
        <v>41.5</v>
      </c>
      <c r="CA6" s="61" t="str">
        <f>IF(CA8="-","【-】","【"&amp;SUBSTITUTE(TEXT(CA8,"#,##0.0"),"-","△")&amp;"】")</f>
        <v>【37.1】</v>
      </c>
      <c r="CB6" s="61">
        <f>IF(CB8="-",NA(),CB8)</f>
        <v>-17.7</v>
      </c>
      <c r="CC6" s="61">
        <f t="shared" ref="CC6:CK6" si="8">IF(CC8="-",NA(),CC8)</f>
        <v>-11</v>
      </c>
      <c r="CD6" s="61">
        <f t="shared" si="8"/>
        <v>-7.5</v>
      </c>
      <c r="CE6" s="61">
        <f t="shared" si="8"/>
        <v>-46.4</v>
      </c>
      <c r="CF6" s="61">
        <f t="shared" si="8"/>
        <v>-53.2</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-48408</v>
      </c>
      <c r="CN6" s="56">
        <f t="shared" ref="CN6:CV6" si="9">IF(CN8="-",NA(),CN8)</f>
        <v>-42150</v>
      </c>
      <c r="CO6" s="56">
        <f t="shared" si="9"/>
        <v>-37174</v>
      </c>
      <c r="CP6" s="56">
        <f t="shared" si="9"/>
        <v>-53951</v>
      </c>
      <c r="CQ6" s="56">
        <f t="shared" si="9"/>
        <v>-66458</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123</v>
      </c>
      <c r="DI6" s="57">
        <f t="shared" ref="DI6:DJ6" si="10">DI8</f>
        <v>466711</v>
      </c>
      <c r="DJ6" s="57">
        <f t="shared" si="10"/>
        <v>5000</v>
      </c>
      <c r="DK6" s="61"/>
      <c r="DL6" s="61"/>
      <c r="DM6" s="61"/>
      <c r="DN6" s="61"/>
      <c r="DO6" s="61"/>
      <c r="DP6" s="61"/>
      <c r="DQ6" s="61"/>
      <c r="DR6" s="61"/>
      <c r="DS6" s="61"/>
      <c r="DT6" s="61"/>
      <c r="DU6" s="61" t="s">
        <v>124</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2.0000000000000001E-4</v>
      </c>
      <c r="EH6" s="62">
        <f t="shared" ref="EH6:EP6" si="12">IF(EH8="-",NA(),EH8)</f>
        <v>2.0000000000000001E-4</v>
      </c>
      <c r="EI6" s="62">
        <f t="shared" si="12"/>
        <v>2.0000000000000001E-4</v>
      </c>
      <c r="EJ6" s="62">
        <f t="shared" si="12"/>
        <v>1E-4</v>
      </c>
      <c r="EK6" s="62">
        <f t="shared" si="12"/>
        <v>1E-4</v>
      </c>
      <c r="EL6" s="62">
        <f t="shared" si="12"/>
        <v>8.3500000000000005E-2</v>
      </c>
      <c r="EM6" s="62">
        <f t="shared" si="12"/>
        <v>8.8499999999999995E-2</v>
      </c>
      <c r="EN6" s="62">
        <f t="shared" si="12"/>
        <v>9.3200000000000005E-2</v>
      </c>
      <c r="EO6" s="62">
        <f t="shared" si="12"/>
        <v>9.11E-2</v>
      </c>
      <c r="EP6" s="62">
        <f t="shared" si="12"/>
        <v>0.1084</v>
      </c>
    </row>
    <row r="7" spans="1:146" s="63" customFormat="1" x14ac:dyDescent="0.15">
      <c r="A7" s="39" t="s">
        <v>125</v>
      </c>
      <c r="B7" s="54">
        <f t="shared" ref="B7:X7" si="13">B8</f>
        <v>2017</v>
      </c>
      <c r="C7" s="54">
        <f t="shared" si="13"/>
        <v>202011</v>
      </c>
      <c r="D7" s="54">
        <f t="shared" si="13"/>
        <v>47</v>
      </c>
      <c r="E7" s="54">
        <f t="shared" si="13"/>
        <v>11</v>
      </c>
      <c r="F7" s="54">
        <f t="shared" si="13"/>
        <v>1</v>
      </c>
      <c r="G7" s="54">
        <f t="shared" si="13"/>
        <v>1</v>
      </c>
      <c r="H7" s="54" t="str">
        <f t="shared" si="13"/>
        <v>長野県　長野市</v>
      </c>
      <c r="I7" s="54" t="str">
        <f t="shared" si="13"/>
        <v>長野市地域資源活用総合交流促進施設鬼無里の湯</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1438</v>
      </c>
      <c r="R7" s="57">
        <f t="shared" si="13"/>
        <v>27</v>
      </c>
      <c r="S7" s="58">
        <f t="shared" si="13"/>
        <v>4413</v>
      </c>
      <c r="T7" s="59" t="str">
        <f t="shared" si="13"/>
        <v>利用料金制</v>
      </c>
      <c r="U7" s="55">
        <f t="shared" si="13"/>
        <v>25.8</v>
      </c>
      <c r="V7" s="59" t="str">
        <f t="shared" si="13"/>
        <v>有</v>
      </c>
      <c r="W7" s="60">
        <f t="shared" si="13"/>
        <v>100</v>
      </c>
      <c r="X7" s="59" t="str">
        <f t="shared" si="13"/>
        <v>有</v>
      </c>
      <c r="Y7" s="61">
        <f>Y8</f>
        <v>84.9</v>
      </c>
      <c r="Z7" s="61">
        <f t="shared" ref="Z7:AH7" si="14">Z8</f>
        <v>89.6</v>
      </c>
      <c r="AA7" s="61">
        <f t="shared" si="14"/>
        <v>93.1</v>
      </c>
      <c r="AB7" s="61">
        <f t="shared" si="14"/>
        <v>68.3</v>
      </c>
      <c r="AC7" s="61">
        <f t="shared" si="14"/>
        <v>65.2</v>
      </c>
      <c r="AD7" s="61">
        <f t="shared" si="14"/>
        <v>83.8</v>
      </c>
      <c r="AE7" s="61">
        <f t="shared" si="14"/>
        <v>86.7</v>
      </c>
      <c r="AF7" s="61">
        <f t="shared" si="14"/>
        <v>90.7</v>
      </c>
      <c r="AG7" s="61">
        <f t="shared" si="14"/>
        <v>86.4</v>
      </c>
      <c r="AH7" s="61">
        <f t="shared" si="14"/>
        <v>93.1</v>
      </c>
      <c r="AI7" s="61"/>
      <c r="AJ7" s="61">
        <f>AJ8</f>
        <v>30.8</v>
      </c>
      <c r="AK7" s="61">
        <f t="shared" ref="AK7:AS7" si="15">AK8</f>
        <v>32.6</v>
      </c>
      <c r="AL7" s="61">
        <f t="shared" si="15"/>
        <v>30.4</v>
      </c>
      <c r="AM7" s="61">
        <f t="shared" si="15"/>
        <v>32.299999999999997</v>
      </c>
      <c r="AN7" s="61">
        <f t="shared" si="15"/>
        <v>29.2</v>
      </c>
      <c r="AO7" s="61">
        <f t="shared" si="15"/>
        <v>29.3</v>
      </c>
      <c r="AP7" s="61">
        <f t="shared" si="15"/>
        <v>34.4</v>
      </c>
      <c r="AQ7" s="61">
        <f t="shared" si="15"/>
        <v>35.5</v>
      </c>
      <c r="AR7" s="61">
        <f t="shared" si="15"/>
        <v>34.700000000000003</v>
      </c>
      <c r="AS7" s="61">
        <f t="shared" si="15"/>
        <v>32.299999999999997</v>
      </c>
      <c r="AT7" s="61"/>
      <c r="AU7" s="56">
        <f>AU8</f>
        <v>8121</v>
      </c>
      <c r="AV7" s="56">
        <f t="shared" ref="AV7:BD7" si="16">AV8</f>
        <v>9621</v>
      </c>
      <c r="AW7" s="56">
        <f t="shared" si="16"/>
        <v>7512</v>
      </c>
      <c r="AX7" s="56">
        <f t="shared" si="16"/>
        <v>13178</v>
      </c>
      <c r="AY7" s="56">
        <f t="shared" si="16"/>
        <v>13836</v>
      </c>
      <c r="AZ7" s="56">
        <f t="shared" si="16"/>
        <v>29009</v>
      </c>
      <c r="BA7" s="56">
        <f t="shared" si="16"/>
        <v>4046</v>
      </c>
      <c r="BB7" s="56">
        <f t="shared" si="16"/>
        <v>4096</v>
      </c>
      <c r="BC7" s="56">
        <f t="shared" si="16"/>
        <v>11889</v>
      </c>
      <c r="BD7" s="56">
        <f t="shared" si="16"/>
        <v>15661</v>
      </c>
      <c r="BE7" s="56"/>
      <c r="BF7" s="61">
        <f>BF8</f>
        <v>40.6</v>
      </c>
      <c r="BG7" s="61">
        <f t="shared" ref="BG7:BO7" si="17">BG8</f>
        <v>33.700000000000003</v>
      </c>
      <c r="BH7" s="61">
        <f t="shared" si="17"/>
        <v>40.9</v>
      </c>
      <c r="BI7" s="61">
        <f t="shared" si="17"/>
        <v>21</v>
      </c>
      <c r="BJ7" s="61">
        <f t="shared" si="17"/>
        <v>22.2</v>
      </c>
      <c r="BK7" s="61">
        <f t="shared" si="17"/>
        <v>17.3</v>
      </c>
      <c r="BL7" s="61">
        <f t="shared" si="17"/>
        <v>16.7</v>
      </c>
      <c r="BM7" s="61">
        <f t="shared" si="17"/>
        <v>17.399999999999999</v>
      </c>
      <c r="BN7" s="61">
        <f t="shared" si="17"/>
        <v>16</v>
      </c>
      <c r="BO7" s="61">
        <f t="shared" si="17"/>
        <v>15.6</v>
      </c>
      <c r="BP7" s="61"/>
      <c r="BQ7" s="61">
        <f>BQ8</f>
        <v>49</v>
      </c>
      <c r="BR7" s="61">
        <f t="shared" ref="BR7:BZ7" si="18">BR8</f>
        <v>47.8</v>
      </c>
      <c r="BS7" s="61">
        <f t="shared" si="18"/>
        <v>47.3</v>
      </c>
      <c r="BT7" s="61">
        <f t="shared" si="18"/>
        <v>43.4</v>
      </c>
      <c r="BU7" s="61">
        <f t="shared" si="18"/>
        <v>72.2</v>
      </c>
      <c r="BV7" s="61">
        <f t="shared" si="18"/>
        <v>39.9</v>
      </c>
      <c r="BW7" s="61">
        <f t="shared" si="18"/>
        <v>38.4</v>
      </c>
      <c r="BX7" s="61">
        <f t="shared" si="18"/>
        <v>35.799999999999997</v>
      </c>
      <c r="BY7" s="61">
        <f t="shared" si="18"/>
        <v>39.4</v>
      </c>
      <c r="BZ7" s="61">
        <f t="shared" si="18"/>
        <v>41.5</v>
      </c>
      <c r="CA7" s="61"/>
      <c r="CB7" s="61">
        <f>CB8</f>
        <v>-17.7</v>
      </c>
      <c r="CC7" s="61">
        <f t="shared" ref="CC7:CK7" si="19">CC8</f>
        <v>-11</v>
      </c>
      <c r="CD7" s="61">
        <f t="shared" si="19"/>
        <v>-7.5</v>
      </c>
      <c r="CE7" s="61">
        <f t="shared" si="19"/>
        <v>-46.4</v>
      </c>
      <c r="CF7" s="61">
        <f t="shared" si="19"/>
        <v>-53.2</v>
      </c>
      <c r="CG7" s="61">
        <f t="shared" si="19"/>
        <v>-23.1</v>
      </c>
      <c r="CH7" s="61">
        <f t="shared" si="19"/>
        <v>-22.8</v>
      </c>
      <c r="CI7" s="61">
        <f t="shared" si="19"/>
        <v>-17.100000000000001</v>
      </c>
      <c r="CJ7" s="61">
        <f t="shared" si="19"/>
        <v>-18.899999999999999</v>
      </c>
      <c r="CK7" s="61">
        <f t="shared" si="19"/>
        <v>-20.100000000000001</v>
      </c>
      <c r="CL7" s="61"/>
      <c r="CM7" s="56">
        <f>CM8</f>
        <v>-48408</v>
      </c>
      <c r="CN7" s="56">
        <f t="shared" ref="CN7:CV7" si="20">CN8</f>
        <v>-42150</v>
      </c>
      <c r="CO7" s="56">
        <f t="shared" si="20"/>
        <v>-37174</v>
      </c>
      <c r="CP7" s="56">
        <f t="shared" si="20"/>
        <v>-53951</v>
      </c>
      <c r="CQ7" s="56">
        <f t="shared" si="20"/>
        <v>-66458</v>
      </c>
      <c r="CR7" s="56">
        <f t="shared" si="20"/>
        <v>-7408</v>
      </c>
      <c r="CS7" s="56">
        <f t="shared" si="20"/>
        <v>-10419</v>
      </c>
      <c r="CT7" s="56">
        <f t="shared" si="20"/>
        <v>-9739</v>
      </c>
      <c r="CU7" s="56">
        <f t="shared" si="20"/>
        <v>-10274</v>
      </c>
      <c r="CV7" s="56">
        <f t="shared" si="20"/>
        <v>-13530</v>
      </c>
      <c r="CW7" s="56"/>
      <c r="CX7" s="61" t="s">
        <v>126</v>
      </c>
      <c r="CY7" s="61" t="s">
        <v>126</v>
      </c>
      <c r="CZ7" s="61" t="s">
        <v>126</v>
      </c>
      <c r="DA7" s="61" t="s">
        <v>126</v>
      </c>
      <c r="DB7" s="61" t="s">
        <v>126</v>
      </c>
      <c r="DC7" s="61" t="s">
        <v>126</v>
      </c>
      <c r="DD7" s="61" t="s">
        <v>126</v>
      </c>
      <c r="DE7" s="61" t="s">
        <v>126</v>
      </c>
      <c r="DF7" s="61" t="s">
        <v>126</v>
      </c>
      <c r="DG7" s="61" t="s">
        <v>127</v>
      </c>
      <c r="DH7" s="61"/>
      <c r="DI7" s="57">
        <f>DI8</f>
        <v>466711</v>
      </c>
      <c r="DJ7" s="57">
        <f>DJ8</f>
        <v>5000</v>
      </c>
      <c r="DK7" s="61" t="s">
        <v>126</v>
      </c>
      <c r="DL7" s="61" t="s">
        <v>126</v>
      </c>
      <c r="DM7" s="61" t="s">
        <v>126</v>
      </c>
      <c r="DN7" s="61" t="s">
        <v>126</v>
      </c>
      <c r="DO7" s="61" t="s">
        <v>126</v>
      </c>
      <c r="DP7" s="61" t="s">
        <v>126</v>
      </c>
      <c r="DQ7" s="61" t="s">
        <v>126</v>
      </c>
      <c r="DR7" s="61" t="s">
        <v>126</v>
      </c>
      <c r="DS7" s="61" t="s">
        <v>126</v>
      </c>
      <c r="DT7" s="61" t="s">
        <v>123</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202011</v>
      </c>
      <c r="D8" s="64">
        <v>47</v>
      </c>
      <c r="E8" s="64">
        <v>11</v>
      </c>
      <c r="F8" s="64">
        <v>1</v>
      </c>
      <c r="G8" s="64">
        <v>1</v>
      </c>
      <c r="H8" s="64" t="s">
        <v>128</v>
      </c>
      <c r="I8" s="64" t="s">
        <v>129</v>
      </c>
      <c r="J8" s="64" t="s">
        <v>130</v>
      </c>
      <c r="K8" s="64" t="s">
        <v>131</v>
      </c>
      <c r="L8" s="64" t="s">
        <v>132</v>
      </c>
      <c r="M8" s="64" t="s">
        <v>133</v>
      </c>
      <c r="N8" s="64" t="s">
        <v>134</v>
      </c>
      <c r="O8" s="65" t="s">
        <v>135</v>
      </c>
      <c r="P8" s="65" t="s">
        <v>135</v>
      </c>
      <c r="Q8" s="66">
        <v>1438</v>
      </c>
      <c r="R8" s="66">
        <v>27</v>
      </c>
      <c r="S8" s="67">
        <v>4413</v>
      </c>
      <c r="T8" s="68" t="s">
        <v>136</v>
      </c>
      <c r="U8" s="65">
        <v>25.8</v>
      </c>
      <c r="V8" s="68" t="s">
        <v>137</v>
      </c>
      <c r="W8" s="69">
        <v>100</v>
      </c>
      <c r="X8" s="68" t="s">
        <v>137</v>
      </c>
      <c r="Y8" s="70">
        <v>84.9</v>
      </c>
      <c r="Z8" s="70">
        <v>89.6</v>
      </c>
      <c r="AA8" s="70">
        <v>93.1</v>
      </c>
      <c r="AB8" s="70">
        <v>68.3</v>
      </c>
      <c r="AC8" s="70">
        <v>65.2</v>
      </c>
      <c r="AD8" s="70">
        <v>83.8</v>
      </c>
      <c r="AE8" s="70">
        <v>86.7</v>
      </c>
      <c r="AF8" s="70">
        <v>90.7</v>
      </c>
      <c r="AG8" s="70">
        <v>86.4</v>
      </c>
      <c r="AH8" s="70">
        <v>93.1</v>
      </c>
      <c r="AI8" s="70">
        <v>108.5</v>
      </c>
      <c r="AJ8" s="70">
        <v>30.8</v>
      </c>
      <c r="AK8" s="70">
        <v>32.6</v>
      </c>
      <c r="AL8" s="70">
        <v>30.4</v>
      </c>
      <c r="AM8" s="70">
        <v>32.299999999999997</v>
      </c>
      <c r="AN8" s="70">
        <v>29.2</v>
      </c>
      <c r="AO8" s="70">
        <v>29.3</v>
      </c>
      <c r="AP8" s="70">
        <v>34.4</v>
      </c>
      <c r="AQ8" s="70">
        <v>35.5</v>
      </c>
      <c r="AR8" s="70">
        <v>34.700000000000003</v>
      </c>
      <c r="AS8" s="70">
        <v>32.299999999999997</v>
      </c>
      <c r="AT8" s="70">
        <v>25.4</v>
      </c>
      <c r="AU8" s="71">
        <v>8121</v>
      </c>
      <c r="AV8" s="71">
        <v>9621</v>
      </c>
      <c r="AW8" s="71">
        <v>7512</v>
      </c>
      <c r="AX8" s="71">
        <v>13178</v>
      </c>
      <c r="AY8" s="71">
        <v>13836</v>
      </c>
      <c r="AZ8" s="71">
        <v>29009</v>
      </c>
      <c r="BA8" s="71">
        <v>4046</v>
      </c>
      <c r="BB8" s="71">
        <v>4096</v>
      </c>
      <c r="BC8" s="71">
        <v>11889</v>
      </c>
      <c r="BD8" s="71">
        <v>15661</v>
      </c>
      <c r="BE8" s="71">
        <v>6552</v>
      </c>
      <c r="BF8" s="70">
        <v>40.6</v>
      </c>
      <c r="BG8" s="70">
        <v>33.700000000000003</v>
      </c>
      <c r="BH8" s="70">
        <v>40.9</v>
      </c>
      <c r="BI8" s="70">
        <v>21</v>
      </c>
      <c r="BJ8" s="70">
        <v>22.2</v>
      </c>
      <c r="BK8" s="70">
        <v>17.3</v>
      </c>
      <c r="BL8" s="70">
        <v>16.7</v>
      </c>
      <c r="BM8" s="70">
        <v>17.399999999999999</v>
      </c>
      <c r="BN8" s="70">
        <v>16</v>
      </c>
      <c r="BO8" s="70">
        <v>15.6</v>
      </c>
      <c r="BP8" s="70">
        <v>22.1</v>
      </c>
      <c r="BQ8" s="70">
        <v>49</v>
      </c>
      <c r="BR8" s="70">
        <v>47.8</v>
      </c>
      <c r="BS8" s="70">
        <v>47.3</v>
      </c>
      <c r="BT8" s="70">
        <v>43.4</v>
      </c>
      <c r="BU8" s="70">
        <v>72.2</v>
      </c>
      <c r="BV8" s="70">
        <v>39.9</v>
      </c>
      <c r="BW8" s="70">
        <v>38.4</v>
      </c>
      <c r="BX8" s="70">
        <v>35.799999999999997</v>
      </c>
      <c r="BY8" s="70">
        <v>39.4</v>
      </c>
      <c r="BZ8" s="70">
        <v>41.5</v>
      </c>
      <c r="CA8" s="70">
        <v>37.1</v>
      </c>
      <c r="CB8" s="70">
        <v>-17.7</v>
      </c>
      <c r="CC8" s="70">
        <v>-11</v>
      </c>
      <c r="CD8" s="70">
        <v>-7.5</v>
      </c>
      <c r="CE8" s="72">
        <v>-46.4</v>
      </c>
      <c r="CF8" s="72">
        <v>-53.2</v>
      </c>
      <c r="CG8" s="70">
        <v>-23.1</v>
      </c>
      <c r="CH8" s="70">
        <v>-22.8</v>
      </c>
      <c r="CI8" s="70">
        <v>-17.100000000000001</v>
      </c>
      <c r="CJ8" s="70">
        <v>-18.899999999999999</v>
      </c>
      <c r="CK8" s="70">
        <v>-20.100000000000001</v>
      </c>
      <c r="CL8" s="70">
        <v>-21.3</v>
      </c>
      <c r="CM8" s="71">
        <v>-48408</v>
      </c>
      <c r="CN8" s="71">
        <v>-42150</v>
      </c>
      <c r="CO8" s="71">
        <v>-37174</v>
      </c>
      <c r="CP8" s="71">
        <v>-53951</v>
      </c>
      <c r="CQ8" s="71">
        <v>-66458</v>
      </c>
      <c r="CR8" s="71">
        <v>-7408</v>
      </c>
      <c r="CS8" s="71">
        <v>-10419</v>
      </c>
      <c r="CT8" s="71">
        <v>-9739</v>
      </c>
      <c r="CU8" s="71">
        <v>-10274</v>
      </c>
      <c r="CV8" s="71">
        <v>-13530</v>
      </c>
      <c r="CW8" s="71">
        <v>-10266</v>
      </c>
      <c r="CX8" s="70" t="s">
        <v>138</v>
      </c>
      <c r="CY8" s="70" t="s">
        <v>138</v>
      </c>
      <c r="CZ8" s="70" t="s">
        <v>138</v>
      </c>
      <c r="DA8" s="70" t="s">
        <v>138</v>
      </c>
      <c r="DB8" s="70" t="s">
        <v>138</v>
      </c>
      <c r="DC8" s="70" t="s">
        <v>138</v>
      </c>
      <c r="DD8" s="70" t="s">
        <v>138</v>
      </c>
      <c r="DE8" s="70" t="s">
        <v>138</v>
      </c>
      <c r="DF8" s="70" t="s">
        <v>138</v>
      </c>
      <c r="DG8" s="70" t="s">
        <v>138</v>
      </c>
      <c r="DH8" s="70" t="s">
        <v>138</v>
      </c>
      <c r="DI8" s="66">
        <v>466711</v>
      </c>
      <c r="DJ8" s="66">
        <v>5000</v>
      </c>
      <c r="DK8" s="70" t="s">
        <v>138</v>
      </c>
      <c r="DL8" s="70" t="s">
        <v>138</v>
      </c>
      <c r="DM8" s="70" t="s">
        <v>138</v>
      </c>
      <c r="DN8" s="70" t="s">
        <v>138</v>
      </c>
      <c r="DO8" s="70" t="s">
        <v>138</v>
      </c>
      <c r="DP8" s="70" t="s">
        <v>138</v>
      </c>
      <c r="DQ8" s="70" t="s">
        <v>138</v>
      </c>
      <c r="DR8" s="70" t="s">
        <v>138</v>
      </c>
      <c r="DS8" s="70" t="s">
        <v>138</v>
      </c>
      <c r="DT8" s="70" t="s">
        <v>138</v>
      </c>
      <c r="DU8" s="70" t="s">
        <v>138</v>
      </c>
      <c r="DV8" s="70">
        <v>0</v>
      </c>
      <c r="DW8" s="70">
        <v>0</v>
      </c>
      <c r="DX8" s="70">
        <v>0</v>
      </c>
      <c r="DY8" s="70">
        <v>0</v>
      </c>
      <c r="DZ8" s="70">
        <v>0</v>
      </c>
      <c r="EA8" s="70">
        <v>48.8</v>
      </c>
      <c r="EB8" s="70">
        <v>48</v>
      </c>
      <c r="EC8" s="70">
        <v>41.2</v>
      </c>
      <c r="ED8" s="70">
        <v>38.5</v>
      </c>
      <c r="EE8" s="70">
        <v>34.200000000000003</v>
      </c>
      <c r="EF8" s="70">
        <v>31.1</v>
      </c>
      <c r="EG8" s="73">
        <v>2.0000000000000001E-4</v>
      </c>
      <c r="EH8" s="74">
        <v>2.0000000000000001E-4</v>
      </c>
      <c r="EI8" s="74">
        <v>2.0000000000000001E-4</v>
      </c>
      <c r="EJ8" s="74">
        <v>1E-4</v>
      </c>
      <c r="EK8" s="74">
        <v>1E-4</v>
      </c>
      <c r="EL8" s="74">
        <v>8.3500000000000005E-2</v>
      </c>
      <c r="EM8" s="74">
        <v>8.8499999999999995E-2</v>
      </c>
      <c r="EN8" s="74">
        <v>9.3200000000000005E-2</v>
      </c>
      <c r="EO8" s="74">
        <v>9.11E-2</v>
      </c>
      <c r="EP8" s="74">
        <v>0.1084</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139</v>
      </c>
      <c r="C10" s="79" t="s">
        <v>140</v>
      </c>
      <c r="D10" s="79" t="s">
        <v>141</v>
      </c>
      <c r="E10" s="79" t="s">
        <v>142</v>
      </c>
      <c r="F10" s="79" t="s">
        <v>143</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2019-01-25T02:54:17Z</cp:lastPrinted>
  <dcterms:created xsi:type="dcterms:W3CDTF">2018-12-07T10:25:51Z</dcterms:created>
  <dcterms:modified xsi:type="dcterms:W3CDTF">2019-02-20T13:37:57Z</dcterms:modified>
  <cp:category/>
</cp:coreProperties>
</file>