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ocuments\公営企業関係\経営比較分析表\206024栄村\"/>
    </mc:Choice>
  </mc:AlternateContent>
  <workbookProtection workbookPassword="B319" lockStructure="1"/>
  <bookViews>
    <workbookView xWindow="0" yWindow="0" windowWidth="15345" windowHeight="466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<sst xmlns="http://schemas.openxmlformats.org/spreadsheetml/2006/main" count="237" uniqueCount="123">
  <si>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</si>
  <si>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</si>
  <si>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</si>
  <si>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</si>
  <si>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</si>
  <si>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</si>
  <si>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</si>
  <si>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</si>
  <si>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</si>
  <si>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</si>
  <si>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</si>
  <si>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</si>
  <si>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</si>
  <si>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</si>
  <si>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</si>
  <si>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</si>
  <si>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</si>
  <si>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</si>
  <si>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</si>
  <si>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</si>
  <si>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</si>
  <si>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</si>
  <si>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</si>
  <si>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</si>
  <si>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</si>
  <si>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</si>
  <si>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</si>
  <si>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</si>
  <si>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</si>
  <si>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</si>
  <si>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</si>
  <si>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</si>
  <si>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</si>
  <si>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</si>
  <si>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</si>
  <si>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</si>
  <si>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</si>
  <si>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</si>
  <si>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</si>
  <si>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</si>
  <si>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</si>
  <si>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</si>
  <si>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</si>
  <si>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</si>
  <si>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</si>
  <si>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</si>
  <si>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</si>
  <si>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</si>
  <si>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</si>
  <si>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</si>
  <si>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</si>
  <si>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</si>
  <si>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</si>
  <si>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</si>
  <si>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</si>
  <si>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</si>
  <si>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</si>
  <si>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</si>
  <si>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</si>
  <si>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</si>
  <si>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</si>
  <si>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</si>
  <si>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</si>
  <si>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</si>
  <si>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</si>
  <si>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</si>
  <si>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</si>
  <si>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</si>
  <si>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</si>
  <si>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</si>
  <si>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</si>
  <si>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</si>
  <si>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</si>
  <si>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</si>
  <si>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</si>
  <si>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</si>
  <si>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</si>
  <si>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</si>
  <si>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</si>
  <si>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</si>
  <si>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</si>
  <si>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</si>
  <si>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</si>
  <si>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</si>
  <si>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</si>
  <si>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</si>
  <si>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</si>
  <si>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</si>
  <si>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</si>
  <si>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</si>
  <si>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</si>
  <si>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</si>
  <si>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</si>
  <si>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</si>
  <si>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</si>
  <si>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</si>
  <si>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</si>
  <si>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</si>
  <si>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</si>
  <si>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</si>
  <si>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</si>
  <si>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</si>
  <si>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</si>
  <si>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</si>
  <si>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</si>
  <si>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</si>
  <si>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</si>
  <si>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栄村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</si>
  <si>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</si>
  <si>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</si>
  <si>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</si>
  <si>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</si>
  <si>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</si>
  <si>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</si>
  <si>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</si>
  <si>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</si>
  <si>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</si>
  <si>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</si>
  <si>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</si>
  <si>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震災の影響で給水人口及び給水収益は著しく減少したが、村の復興に伴い給水収益も回復傾向となったが、経営状況は改善されず、当初H27に計画していた料金改定を1年前倒しのH26に実施し経営の改善を計ったが依然として経営は厳しい状況である。今後も計画的な料金改定は必要であるが、高齢者世帯が増えていく中での料金改定は高齢者には非常に厳しい状況となるため、慎重に検討していく必要がある。
　また維持管理費の経費削減を推し進め経営努力での経営健全化も図っていく。</t>
    <phoneticPr fontId="4"/>
  </si>
  <si>
    <t>　水道本管は施設ごとに創設時期が異なるが、ほとんど管路の更新を行っておらず、約20年以上経過している。今後耐震管への布設替え等課題を抱えているため検討が必要。</t>
    <phoneticPr fontId="4"/>
  </si>
  <si>
    <t>　今後も徐々にではあるが給水人口は減少していくと予想されるため、計画的な料金改定及び経営努力による経営の健全化を図っていくとともに、財源確保を行いながら、管路の布設替えを計画的に実施していく。</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</si>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</sst>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0.36</c:v>
                </c:pt>
                <c:pt idx="3" formatCode="#,##0.00;&quot;△&quot;#,##0.00;&quot;-&quot;">
                  <c:v>0.83</c:v>
                </c:pt>
                <c:pt idx="4" formatCode="#,##0.00;&quot;△&quot;#,##0.00;&quot;-&quot;">
                  <c:v>0.15</c:v>
                </c:pt>
              </c:numCache>
            </c:numRef>
          </c:val>
        </c:ser>
        <c:dLbls>
          <c:showLegendKey val="0"/>
          <c:showVal val="0"/>
          <c:showCatName val="0"/>
          <c:showSerName val="0"/>
          <c:showPercent val="0"/>
          <c:showBubbleSize val="0"/>
        </c:dLbls>
        <c:gapWidth val="150"/>
        <c:axId val="136595016"/>
        <c:axId val="13659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36595016"/>
        <c:axId val="136599496"/>
      </c:lineChart>
      <c:dateAx>
        <c:axId val="136595016"/>
        <c:scaling>
          <c:orientation val="minMax"/>
        </c:scaling>
        <c:delete val="1"/>
        <c:axPos val="b"/>
        <c:numFmt formatCode="ge" sourceLinked="1"/>
        <c:majorTickMark val="none"/>
        <c:minorTickMark val="none"/>
        <c:tickLblPos val="none"/>
        <c:crossAx val="136599496"/>
        <c:crosses val="autoZero"/>
        <c:auto val="1"/>
        <c:lblOffset val="100"/>
        <c:baseTimeUnit val="years"/>
      </c:dateAx>
      <c:valAx>
        <c:axId val="13659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9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43.42</c:v>
                </c:pt>
                <c:pt idx="1">
                  <c:v>50.74</c:v>
                </c:pt>
                <c:pt idx="2">
                  <c:v>49.73</c:v>
                </c:pt>
                <c:pt idx="3">
                  <c:v>85.28</c:v>
                </c:pt>
                <c:pt idx="4">
                  <c:v>86.1</c:v>
                </c:pt>
              </c:numCache>
            </c:numRef>
          </c:val>
        </c:ser>
        <c:dLbls>
          <c:showLegendKey val="0"/>
          <c:showVal val="0"/>
          <c:showCatName val="0"/>
          <c:showSerName val="0"/>
          <c:showPercent val="0"/>
          <c:showBubbleSize val="0"/>
        </c:dLbls>
        <c:gapWidth val="150"/>
        <c:axId val="137060176"/>
        <c:axId val="13706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37060176"/>
        <c:axId val="137060568"/>
      </c:lineChart>
      <c:dateAx>
        <c:axId val="137060176"/>
        <c:scaling>
          <c:orientation val="minMax"/>
        </c:scaling>
        <c:delete val="1"/>
        <c:axPos val="b"/>
        <c:numFmt formatCode="ge" sourceLinked="1"/>
        <c:majorTickMark val="none"/>
        <c:minorTickMark val="none"/>
        <c:tickLblPos val="none"/>
        <c:crossAx val="137060568"/>
        <c:crosses val="autoZero"/>
        <c:auto val="1"/>
        <c:lblOffset val="100"/>
        <c:baseTimeUnit val="years"/>
      </c:dateAx>
      <c:valAx>
        <c:axId val="13706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6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97.94</c:v>
                </c:pt>
                <c:pt idx="1">
                  <c:v>82.94</c:v>
                </c:pt>
                <c:pt idx="2">
                  <c:v>82.75</c:v>
                </c:pt>
                <c:pt idx="3">
                  <c:v>81.61</c:v>
                </c:pt>
                <c:pt idx="4">
                  <c:v>82.79</c:v>
                </c:pt>
              </c:numCache>
            </c:numRef>
          </c:val>
        </c:ser>
        <c:dLbls>
          <c:showLegendKey val="0"/>
          <c:showVal val="0"/>
          <c:showCatName val="0"/>
          <c:showSerName val="0"/>
          <c:showPercent val="0"/>
          <c:showBubbleSize val="0"/>
        </c:dLbls>
        <c:gapWidth val="150"/>
        <c:axId val="137061744"/>
        <c:axId val="13706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37061744"/>
        <c:axId val="137062136"/>
      </c:lineChart>
      <c:dateAx>
        <c:axId val="137061744"/>
        <c:scaling>
          <c:orientation val="minMax"/>
        </c:scaling>
        <c:delete val="1"/>
        <c:axPos val="b"/>
        <c:numFmt formatCode="ge" sourceLinked="1"/>
        <c:majorTickMark val="none"/>
        <c:minorTickMark val="none"/>
        <c:tickLblPos val="none"/>
        <c:crossAx val="137062136"/>
        <c:crosses val="autoZero"/>
        <c:auto val="1"/>
        <c:lblOffset val="100"/>
        <c:baseTimeUnit val="years"/>
      </c:dateAx>
      <c:valAx>
        <c:axId val="13706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6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39.659999999999997</c:v>
                </c:pt>
                <c:pt idx="1">
                  <c:v>63.35</c:v>
                </c:pt>
                <c:pt idx="2">
                  <c:v>70.430000000000007</c:v>
                </c:pt>
                <c:pt idx="3">
                  <c:v>57.45</c:v>
                </c:pt>
                <c:pt idx="4">
                  <c:v>58.31</c:v>
                </c:pt>
              </c:numCache>
            </c:numRef>
          </c:val>
        </c:ser>
        <c:dLbls>
          <c:showLegendKey val="0"/>
          <c:showVal val="0"/>
          <c:showCatName val="0"/>
          <c:showSerName val="0"/>
          <c:showPercent val="0"/>
          <c:showBubbleSize val="0"/>
        </c:dLbls>
        <c:gapWidth val="150"/>
        <c:axId val="136656944"/>
        <c:axId val="13665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36656944"/>
        <c:axId val="136657328"/>
      </c:lineChart>
      <c:dateAx>
        <c:axId val="136656944"/>
        <c:scaling>
          <c:orientation val="minMax"/>
        </c:scaling>
        <c:delete val="1"/>
        <c:axPos val="b"/>
        <c:numFmt formatCode="ge" sourceLinked="1"/>
        <c:majorTickMark val="none"/>
        <c:minorTickMark val="none"/>
        <c:tickLblPos val="none"/>
        <c:crossAx val="136657328"/>
        <c:crosses val="autoZero"/>
        <c:auto val="1"/>
        <c:lblOffset val="100"/>
        <c:baseTimeUnit val="years"/>
      </c:dateAx>
      <c:valAx>
        <c:axId val="13665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5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627840"/>
        <c:axId val="13662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627840"/>
        <c:axId val="136628224"/>
      </c:lineChart>
      <c:dateAx>
        <c:axId val="136627840"/>
        <c:scaling>
          <c:orientation val="minMax"/>
        </c:scaling>
        <c:delete val="1"/>
        <c:axPos val="b"/>
        <c:numFmt formatCode="ge" sourceLinked="1"/>
        <c:majorTickMark val="none"/>
        <c:minorTickMark val="none"/>
        <c:tickLblPos val="none"/>
        <c:crossAx val="136628224"/>
        <c:crosses val="autoZero"/>
        <c:auto val="1"/>
        <c:lblOffset val="100"/>
        <c:baseTimeUnit val="years"/>
      </c:dateAx>
      <c:valAx>
        <c:axId val="1366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700512"/>
        <c:axId val="13670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700512"/>
        <c:axId val="136700904"/>
      </c:lineChart>
      <c:dateAx>
        <c:axId val="136700512"/>
        <c:scaling>
          <c:orientation val="minMax"/>
        </c:scaling>
        <c:delete val="1"/>
        <c:axPos val="b"/>
        <c:numFmt formatCode="ge" sourceLinked="1"/>
        <c:majorTickMark val="none"/>
        <c:minorTickMark val="none"/>
        <c:tickLblPos val="none"/>
        <c:crossAx val="136700904"/>
        <c:crosses val="autoZero"/>
        <c:auto val="1"/>
        <c:lblOffset val="100"/>
        <c:baseTimeUnit val="years"/>
      </c:dateAx>
      <c:valAx>
        <c:axId val="13670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702080"/>
        <c:axId val="13670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702080"/>
        <c:axId val="136702472"/>
      </c:lineChart>
      <c:dateAx>
        <c:axId val="136702080"/>
        <c:scaling>
          <c:orientation val="minMax"/>
        </c:scaling>
        <c:delete val="1"/>
        <c:axPos val="b"/>
        <c:numFmt formatCode="ge" sourceLinked="1"/>
        <c:majorTickMark val="none"/>
        <c:minorTickMark val="none"/>
        <c:tickLblPos val="none"/>
        <c:crossAx val="136702472"/>
        <c:crosses val="autoZero"/>
        <c:auto val="1"/>
        <c:lblOffset val="100"/>
        <c:baseTimeUnit val="years"/>
      </c:dateAx>
      <c:valAx>
        <c:axId val="13670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703648"/>
        <c:axId val="13720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703648"/>
        <c:axId val="137203464"/>
      </c:lineChart>
      <c:dateAx>
        <c:axId val="136703648"/>
        <c:scaling>
          <c:orientation val="minMax"/>
        </c:scaling>
        <c:delete val="1"/>
        <c:axPos val="b"/>
        <c:numFmt formatCode="ge" sourceLinked="1"/>
        <c:majorTickMark val="none"/>
        <c:minorTickMark val="none"/>
        <c:tickLblPos val="none"/>
        <c:crossAx val="137203464"/>
        <c:crosses val="autoZero"/>
        <c:auto val="1"/>
        <c:lblOffset val="100"/>
        <c:baseTimeUnit val="years"/>
      </c:dateAx>
      <c:valAx>
        <c:axId val="13720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1759.82</c:v>
                </c:pt>
                <c:pt idx="1">
                  <c:v>1680.4</c:v>
                </c:pt>
                <c:pt idx="2">
                  <c:v>1337.34</c:v>
                </c:pt>
                <c:pt idx="3">
                  <c:v>1230.98</c:v>
                </c:pt>
                <c:pt idx="4">
                  <c:v>1106.5999999999999</c:v>
                </c:pt>
              </c:numCache>
            </c:numRef>
          </c:val>
        </c:ser>
        <c:dLbls>
          <c:showLegendKey val="0"/>
          <c:showVal val="0"/>
          <c:showCatName val="0"/>
          <c:showSerName val="0"/>
          <c:showPercent val="0"/>
          <c:showBubbleSize val="0"/>
        </c:dLbls>
        <c:gapWidth val="150"/>
        <c:axId val="137204640"/>
        <c:axId val="13720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37204640"/>
        <c:axId val="137205032"/>
      </c:lineChart>
      <c:dateAx>
        <c:axId val="137204640"/>
        <c:scaling>
          <c:orientation val="minMax"/>
        </c:scaling>
        <c:delete val="1"/>
        <c:axPos val="b"/>
        <c:numFmt formatCode="ge" sourceLinked="1"/>
        <c:majorTickMark val="none"/>
        <c:minorTickMark val="none"/>
        <c:tickLblPos val="none"/>
        <c:crossAx val="137205032"/>
        <c:crosses val="autoZero"/>
        <c:auto val="1"/>
        <c:lblOffset val="100"/>
        <c:baseTimeUnit val="years"/>
      </c:dateAx>
      <c:valAx>
        <c:axId val="13720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40</c:v>
                </c:pt>
                <c:pt idx="1">
                  <c:v>46.24</c:v>
                </c:pt>
                <c:pt idx="2">
                  <c:v>43.33</c:v>
                </c:pt>
                <c:pt idx="3">
                  <c:v>50.71</c:v>
                </c:pt>
                <c:pt idx="4">
                  <c:v>50.17</c:v>
                </c:pt>
              </c:numCache>
            </c:numRef>
          </c:val>
        </c:ser>
        <c:dLbls>
          <c:showLegendKey val="0"/>
          <c:showVal val="0"/>
          <c:showCatName val="0"/>
          <c:showSerName val="0"/>
          <c:showPercent val="0"/>
          <c:showBubbleSize val="0"/>
        </c:dLbls>
        <c:gapWidth val="150"/>
        <c:axId val="137206208"/>
        <c:axId val="13720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37206208"/>
        <c:axId val="137206600"/>
      </c:lineChart>
      <c:dateAx>
        <c:axId val="137206208"/>
        <c:scaling>
          <c:orientation val="minMax"/>
        </c:scaling>
        <c:delete val="1"/>
        <c:axPos val="b"/>
        <c:numFmt formatCode="ge" sourceLinked="1"/>
        <c:majorTickMark val="none"/>
        <c:minorTickMark val="none"/>
        <c:tickLblPos val="none"/>
        <c:crossAx val="137206600"/>
        <c:crosses val="autoZero"/>
        <c:auto val="1"/>
        <c:lblOffset val="100"/>
        <c:baseTimeUnit val="years"/>
      </c:dateAx>
      <c:valAx>
        <c:axId val="13720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355.98</c:v>
                </c:pt>
                <c:pt idx="1">
                  <c:v>306.11</c:v>
                </c:pt>
                <c:pt idx="2">
                  <c:v>399.01</c:v>
                </c:pt>
                <c:pt idx="3">
                  <c:v>348.61</c:v>
                </c:pt>
                <c:pt idx="4">
                  <c:v>352.39</c:v>
                </c:pt>
              </c:numCache>
            </c:numRef>
          </c:val>
        </c:ser>
        <c:dLbls>
          <c:showLegendKey val="0"/>
          <c:showVal val="0"/>
          <c:showCatName val="0"/>
          <c:showSerName val="0"/>
          <c:showPercent val="0"/>
          <c:showBubbleSize val="0"/>
        </c:dLbls>
        <c:gapWidth val="150"/>
        <c:axId val="137564368"/>
        <c:axId val="13756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37564368"/>
        <c:axId val="137564760"/>
      </c:lineChart>
      <c:dateAx>
        <c:axId val="137564368"/>
        <c:scaling>
          <c:orientation val="minMax"/>
        </c:scaling>
        <c:delete val="1"/>
        <c:axPos val="b"/>
        <c:numFmt formatCode="ge" sourceLinked="1"/>
        <c:majorTickMark val="none"/>
        <c:minorTickMark val="none"/>
        <c:tickLblPos val="none"/>
        <c:crossAx val="137564760"/>
        <c:crosses val="autoZero"/>
        <c:auto val="1"/>
        <c:lblOffset val="100"/>
        <c:baseTimeUnit val="years"/>
      </c:dateAx>
      <c:valAx>
        <c:axId val="13756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6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栄村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122</v>
      </c>
      <c r="AE8" s="74"/>
      <c r="AF8" s="74"/>
      <c r="AG8" s="74"/>
      <c r="AH8" s="74"/>
      <c r="AI8" s="74"/>
      <c r="AJ8" s="74"/>
      <c r="AK8" s="2"/>
      <c r="AL8" s="67">
        <f>データ!$R$6</f>
        <v>2010</v>
      </c>
      <c r="AM8" s="67"/>
      <c r="AN8" s="67"/>
      <c r="AO8" s="67"/>
      <c r="AP8" s="67"/>
      <c r="AQ8" s="67"/>
      <c r="AR8" s="67"/>
      <c r="AS8" s="67"/>
      <c r="AT8" s="66">
        <f>データ!$S$6</f>
        <v>271.66000000000003</v>
      </c>
      <c r="AU8" s="66"/>
      <c r="AV8" s="66"/>
      <c r="AW8" s="66"/>
      <c r="AX8" s="66"/>
      <c r="AY8" s="66"/>
      <c r="AZ8" s="66"/>
      <c r="BA8" s="66"/>
      <c r="BB8" s="66">
        <f>データ!$T$6</f>
        <v>7.4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90.78</v>
      </c>
      <c r="Q10" s="66"/>
      <c r="R10" s="66"/>
      <c r="S10" s="66"/>
      <c r="T10" s="66"/>
      <c r="U10" s="66"/>
      <c r="V10" s="66"/>
      <c r="W10" s="67">
        <f>データ!$Q$6</f>
        <v>3260</v>
      </c>
      <c r="X10" s="67"/>
      <c r="Y10" s="67"/>
      <c r="Z10" s="67"/>
      <c r="AA10" s="67"/>
      <c r="AB10" s="67"/>
      <c r="AC10" s="67"/>
      <c r="AD10" s="2"/>
      <c r="AE10" s="2"/>
      <c r="AF10" s="2"/>
      <c r="AG10" s="2"/>
      <c r="AH10" s="2"/>
      <c r="AI10" s="2"/>
      <c r="AJ10" s="2"/>
      <c r="AK10" s="2"/>
      <c r="AL10" s="67">
        <f>データ!$U$6</f>
        <v>1791</v>
      </c>
      <c r="AM10" s="67"/>
      <c r="AN10" s="67"/>
      <c r="AO10" s="67"/>
      <c r="AP10" s="67"/>
      <c r="AQ10" s="67"/>
      <c r="AR10" s="67"/>
      <c r="AS10" s="67"/>
      <c r="AT10" s="66">
        <f>データ!$V$6</f>
        <v>6.1</v>
      </c>
      <c r="AU10" s="66"/>
      <c r="AV10" s="66"/>
      <c r="AW10" s="66"/>
      <c r="AX10" s="66"/>
      <c r="AY10" s="66"/>
      <c r="AZ10" s="66"/>
      <c r="BA10" s="66"/>
      <c r="BB10" s="66">
        <f>データ!$W$6</f>
        <v>293.61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206024</v>
      </c>
      <c r="D6" s="34">
        <f t="shared" si="3"/>
        <v>47</v>
      </c>
      <c r="E6" s="34">
        <f t="shared" si="3"/>
        <v>1</v>
      </c>
      <c r="F6" s="34">
        <f t="shared" si="3"/>
        <v>0</v>
      </c>
      <c r="G6" s="34">
        <f t="shared" si="3"/>
        <v>0</v>
      </c>
      <c r="H6" s="34" t="str">
        <f t="shared" si="3"/>
        <v>長野県　栄村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90.78</v>
      </c>
      <c r="Q6" s="35">
        <f t="shared" si="3"/>
        <v>3260</v>
      </c>
      <c r="R6" s="35">
        <f t="shared" si="3"/>
        <v>2010</v>
      </c>
      <c r="S6" s="35">
        <f t="shared" si="3"/>
        <v>271.66000000000003</v>
      </c>
      <c r="T6" s="35">
        <f t="shared" si="3"/>
        <v>7.4</v>
      </c>
      <c r="U6" s="35">
        <f t="shared" si="3"/>
        <v>1791</v>
      </c>
      <c r="V6" s="35">
        <f t="shared" si="3"/>
        <v>6.1</v>
      </c>
      <c r="W6" s="35">
        <f t="shared" si="3"/>
        <v>293.61</v>
      </c>
      <c r="X6" s="36">
        <f>IF(X7="",NA(),X7)</f>
        <v>39.659999999999997</v>
      </c>
      <c r="Y6" s="36">
        <f t="shared" ref="Y6:AG6" si="4">IF(Y7="",NA(),Y7)</f>
        <v>63.35</v>
      </c>
      <c r="Z6" s="36">
        <f t="shared" si="4"/>
        <v>70.430000000000007</v>
      </c>
      <c r="AA6" s="36">
        <f t="shared" si="4"/>
        <v>57.45</v>
      </c>
      <c r="AB6" s="36">
        <f t="shared" si="4"/>
        <v>58.31</v>
      </c>
      <c r="AC6" s="36">
        <f t="shared" si="4"/>
        <v>74.52</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1759.82</v>
      </c>
      <c r="BF6" s="36">
        <f t="shared" ref="BF6:BN6" si="7">IF(BF7="",NA(),BF7)</f>
        <v>1680.4</v>
      </c>
      <c r="BG6" s="36">
        <f t="shared" si="7"/>
        <v>1337.34</v>
      </c>
      <c r="BH6" s="36">
        <f t="shared" si="7"/>
        <v>1230.98</v>
      </c>
      <c r="BI6" s="36">
        <f t="shared" si="7"/>
        <v>1106.5999999999999</v>
      </c>
      <c r="BJ6" s="36">
        <f t="shared" si="7"/>
        <v>1108.26</v>
      </c>
      <c r="BK6" s="36">
        <f t="shared" si="7"/>
        <v>1462.56</v>
      </c>
      <c r="BL6" s="36">
        <f t="shared" si="7"/>
        <v>1486.62</v>
      </c>
      <c r="BM6" s="36">
        <f t="shared" si="7"/>
        <v>1510.14</v>
      </c>
      <c r="BN6" s="36">
        <f t="shared" si="7"/>
        <v>1595.62</v>
      </c>
      <c r="BO6" s="35" t="str">
        <f>IF(BO7="","",IF(BO7="-","【-】","【"&amp;SUBSTITUTE(TEXT(BO7,"#,##0.00"),"-","△")&amp;"】"))</f>
        <v>【1,280.76】</v>
      </c>
      <c r="BP6" s="36">
        <f>IF(BP7="",NA(),BP7)</f>
        <v>40</v>
      </c>
      <c r="BQ6" s="36">
        <f t="shared" ref="BQ6:BY6" si="8">IF(BQ7="",NA(),BQ7)</f>
        <v>46.24</v>
      </c>
      <c r="BR6" s="36">
        <f t="shared" si="8"/>
        <v>43.33</v>
      </c>
      <c r="BS6" s="36">
        <f t="shared" si="8"/>
        <v>50.71</v>
      </c>
      <c r="BT6" s="36">
        <f t="shared" si="8"/>
        <v>50.17</v>
      </c>
      <c r="BU6" s="36">
        <f t="shared" si="8"/>
        <v>19.77</v>
      </c>
      <c r="BV6" s="36">
        <f t="shared" si="8"/>
        <v>32.39</v>
      </c>
      <c r="BW6" s="36">
        <f t="shared" si="8"/>
        <v>24.39</v>
      </c>
      <c r="BX6" s="36">
        <f t="shared" si="8"/>
        <v>22.67</v>
      </c>
      <c r="BY6" s="36">
        <f t="shared" si="8"/>
        <v>37.92</v>
      </c>
      <c r="BZ6" s="35" t="str">
        <f>IF(BZ7="","",IF(BZ7="-","【-】","【"&amp;SUBSTITUTE(TEXT(BZ7,"#,##0.00"),"-","△")&amp;"】"))</f>
        <v>【53.06】</v>
      </c>
      <c r="CA6" s="36">
        <f>IF(CA7="",NA(),CA7)</f>
        <v>355.98</v>
      </c>
      <c r="CB6" s="36">
        <f t="shared" ref="CB6:CJ6" si="9">IF(CB7="",NA(),CB7)</f>
        <v>306.11</v>
      </c>
      <c r="CC6" s="36">
        <f t="shared" si="9"/>
        <v>399.01</v>
      </c>
      <c r="CD6" s="36">
        <f t="shared" si="9"/>
        <v>348.61</v>
      </c>
      <c r="CE6" s="36">
        <f t="shared" si="9"/>
        <v>352.39</v>
      </c>
      <c r="CF6" s="36">
        <f t="shared" si="9"/>
        <v>878.73</v>
      </c>
      <c r="CG6" s="36">
        <f t="shared" si="9"/>
        <v>530.83000000000004</v>
      </c>
      <c r="CH6" s="36">
        <f t="shared" si="9"/>
        <v>734.18</v>
      </c>
      <c r="CI6" s="36">
        <f t="shared" si="9"/>
        <v>789.62</v>
      </c>
      <c r="CJ6" s="36">
        <f t="shared" si="9"/>
        <v>423.18</v>
      </c>
      <c r="CK6" s="35" t="str">
        <f>IF(CK7="","",IF(CK7="-","【-】","【"&amp;SUBSTITUTE(TEXT(CK7,"#,##0.00"),"-","△")&amp;"】"))</f>
        <v>【314.83】</v>
      </c>
      <c r="CL6" s="36">
        <f>IF(CL7="",NA(),CL7)</f>
        <v>43.42</v>
      </c>
      <c r="CM6" s="36">
        <f t="shared" ref="CM6:CU6" si="10">IF(CM7="",NA(),CM7)</f>
        <v>50.74</v>
      </c>
      <c r="CN6" s="36">
        <f t="shared" si="10"/>
        <v>49.73</v>
      </c>
      <c r="CO6" s="36">
        <f t="shared" si="10"/>
        <v>85.28</v>
      </c>
      <c r="CP6" s="36">
        <f t="shared" si="10"/>
        <v>86.1</v>
      </c>
      <c r="CQ6" s="36">
        <f t="shared" si="10"/>
        <v>57.17</v>
      </c>
      <c r="CR6" s="36">
        <f t="shared" si="10"/>
        <v>50.49</v>
      </c>
      <c r="CS6" s="36">
        <f t="shared" si="10"/>
        <v>48.36</v>
      </c>
      <c r="CT6" s="36">
        <f t="shared" si="10"/>
        <v>48.7</v>
      </c>
      <c r="CU6" s="36">
        <f t="shared" si="10"/>
        <v>46.9</v>
      </c>
      <c r="CV6" s="35" t="str">
        <f>IF(CV7="","",IF(CV7="-","【-】","【"&amp;SUBSTITUTE(TEXT(CV7,"#,##0.00"),"-","△")&amp;"】"))</f>
        <v>【56.28】</v>
      </c>
      <c r="CW6" s="36">
        <f>IF(CW7="",NA(),CW7)</f>
        <v>97.94</v>
      </c>
      <c r="CX6" s="36">
        <f t="shared" ref="CX6:DF6" si="11">IF(CX7="",NA(),CX7)</f>
        <v>82.94</v>
      </c>
      <c r="CY6" s="36">
        <f t="shared" si="11"/>
        <v>82.75</v>
      </c>
      <c r="CZ6" s="36">
        <f t="shared" si="11"/>
        <v>81.61</v>
      </c>
      <c r="DA6" s="36">
        <f t="shared" si="11"/>
        <v>82.79</v>
      </c>
      <c r="DB6" s="36">
        <f t="shared" si="11"/>
        <v>74.94</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0.36</v>
      </c>
      <c r="EG6" s="36">
        <f t="shared" si="14"/>
        <v>0.83</v>
      </c>
      <c r="EH6" s="36">
        <f t="shared" si="14"/>
        <v>0.15</v>
      </c>
      <c r="EI6" s="36">
        <f t="shared" si="14"/>
        <v>0.46</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206024</v>
      </c>
      <c r="D7" s="38">
        <v>47</v>
      </c>
      <c r="E7" s="38">
        <v>1</v>
      </c>
      <c r="F7" s="38">
        <v>0</v>
      </c>
      <c r="G7" s="38">
        <v>0</v>
      </c>
      <c r="H7" s="38" t="s">
        <v>107</v>
      </c>
      <c r="I7" s="38" t="s">
        <v>108</v>
      </c>
      <c r="J7" s="38" t="s">
        <v>109</v>
      </c>
      <c r="K7" s="38" t="s">
        <v>110</v>
      </c>
      <c r="L7" s="38" t="s">
        <v>111</v>
      </c>
      <c r="M7" s="38"/>
      <c r="N7" s="39" t="s">
        <v>112</v>
      </c>
      <c r="O7" s="39" t="s">
        <v>113</v>
      </c>
      <c r="P7" s="39">
        <v>90.78</v>
      </c>
      <c r="Q7" s="39">
        <v>3260</v>
      </c>
      <c r="R7" s="39">
        <v>2010</v>
      </c>
      <c r="S7" s="39">
        <v>271.66000000000003</v>
      </c>
      <c r="T7" s="39">
        <v>7.4</v>
      </c>
      <c r="U7" s="39">
        <v>1791</v>
      </c>
      <c r="V7" s="39">
        <v>6.1</v>
      </c>
      <c r="W7" s="39">
        <v>293.61</v>
      </c>
      <c r="X7" s="39">
        <v>39.659999999999997</v>
      </c>
      <c r="Y7" s="39">
        <v>63.35</v>
      </c>
      <c r="Z7" s="39">
        <v>70.430000000000007</v>
      </c>
      <c r="AA7" s="39">
        <v>57.45</v>
      </c>
      <c r="AB7" s="39">
        <v>58.31</v>
      </c>
      <c r="AC7" s="39">
        <v>74.52</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1759.82</v>
      </c>
      <c r="BF7" s="39">
        <v>1680.4</v>
      </c>
      <c r="BG7" s="39">
        <v>1337.34</v>
      </c>
      <c r="BH7" s="39">
        <v>1230.98</v>
      </c>
      <c r="BI7" s="39">
        <v>1106.5999999999999</v>
      </c>
      <c r="BJ7" s="39">
        <v>1108.26</v>
      </c>
      <c r="BK7" s="39">
        <v>1462.56</v>
      </c>
      <c r="BL7" s="39">
        <v>1486.62</v>
      </c>
      <c r="BM7" s="39">
        <v>1510.14</v>
      </c>
      <c r="BN7" s="39">
        <v>1595.62</v>
      </c>
      <c r="BO7" s="39">
        <v>1280.76</v>
      </c>
      <c r="BP7" s="39">
        <v>40</v>
      </c>
      <c r="BQ7" s="39">
        <v>46.24</v>
      </c>
      <c r="BR7" s="39">
        <v>43.33</v>
      </c>
      <c r="BS7" s="39">
        <v>50.71</v>
      </c>
      <c r="BT7" s="39">
        <v>50.17</v>
      </c>
      <c r="BU7" s="39">
        <v>19.77</v>
      </c>
      <c r="BV7" s="39">
        <v>32.39</v>
      </c>
      <c r="BW7" s="39">
        <v>24.39</v>
      </c>
      <c r="BX7" s="39">
        <v>22.67</v>
      </c>
      <c r="BY7" s="39">
        <v>37.92</v>
      </c>
      <c r="BZ7" s="39">
        <v>53.06</v>
      </c>
      <c r="CA7" s="39">
        <v>355.98</v>
      </c>
      <c r="CB7" s="39">
        <v>306.11</v>
      </c>
      <c r="CC7" s="39">
        <v>399.01</v>
      </c>
      <c r="CD7" s="39">
        <v>348.61</v>
      </c>
      <c r="CE7" s="39">
        <v>352.39</v>
      </c>
      <c r="CF7" s="39">
        <v>878.73</v>
      </c>
      <c r="CG7" s="39">
        <v>530.83000000000004</v>
      </c>
      <c r="CH7" s="39">
        <v>734.18</v>
      </c>
      <c r="CI7" s="39">
        <v>789.62</v>
      </c>
      <c r="CJ7" s="39">
        <v>423.18</v>
      </c>
      <c r="CK7" s="39">
        <v>314.83</v>
      </c>
      <c r="CL7" s="39">
        <v>43.42</v>
      </c>
      <c r="CM7" s="39">
        <v>50.74</v>
      </c>
      <c r="CN7" s="39">
        <v>49.73</v>
      </c>
      <c r="CO7" s="39">
        <v>85.28</v>
      </c>
      <c r="CP7" s="39">
        <v>86.1</v>
      </c>
      <c r="CQ7" s="39">
        <v>57.17</v>
      </c>
      <c r="CR7" s="39">
        <v>50.49</v>
      </c>
      <c r="CS7" s="39">
        <v>48.36</v>
      </c>
      <c r="CT7" s="39">
        <v>48.7</v>
      </c>
      <c r="CU7" s="39">
        <v>46.9</v>
      </c>
      <c r="CV7" s="39">
        <v>56.28</v>
      </c>
      <c r="CW7" s="39">
        <v>97.94</v>
      </c>
      <c r="CX7" s="39">
        <v>82.94</v>
      </c>
      <c r="CY7" s="39">
        <v>82.75</v>
      </c>
      <c r="CZ7" s="39">
        <v>81.61</v>
      </c>
      <c r="DA7" s="39">
        <v>82.79</v>
      </c>
      <c r="DB7" s="39">
        <v>74.94</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0.36</v>
      </c>
      <c r="EG7" s="39">
        <v>0.83</v>
      </c>
      <c r="EH7" s="39">
        <v>0.15</v>
      </c>
      <c r="EI7" s="39">
        <v>0.46</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2017-12-25T01:44:05Z</dcterms:created>
  <dcterms:modified xsi:type="dcterms:W3CDTF">2018-01-31T02:56:48Z</dcterms:modified>
  <cp:category/>
</cp:coreProperties>
</file>