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oA2R8rFNG0HvSPYfjCb47hiR/u4A/3YDSaA95ZBqrby7noWYbdcTjOskmPzCLgPaae0F161rTsiKGcv6lUiI8w==" workbookSaltValue="MRYJJWvPe4jPMudXlTp6q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<sst xmlns="http://schemas.openxmlformats.org/spreadsheetml/2006/main" count="251" uniqueCount="126">
  <si>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</si>
  <si>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</si>
  <si>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</si>
  <si>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</si>
  <si>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</si>
  <si>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</si>
  <si>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</si>
  <si>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</si>
  <si>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</si>
  <si>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</si>
  <si>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</si>
  <si>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</si>
  <si>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</si>
  <si>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</si>
  <si>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</si>
  <si>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</si>
  <si>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</si>
  <si>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</si>
  <si>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</si>
  <si>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</si>
  <si>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</si>
  <si>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</si>
  <si>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</si>
  <si>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</si>
  <si>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</si>
  <si>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</si>
  <si>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</si>
  <si>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</si>
  <si>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</si>
  <si>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</si>
  <si>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</si>
  <si>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</si>
  <si>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</si>
  <si>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</si>
  <si>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</si>
  <si>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</si>
  <si>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</si>
  <si>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</si>
  <si>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</si>
  <si>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</si>
  <si>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</si>
  <si>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</si>
  <si>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</si>
  <si>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</si>
  <si>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</si>
  <si>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</si>
  <si>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</si>
  <si>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</si>
  <si>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</si>
  <si>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</si>
  <si>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</si>
  <si>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</si>
  <si>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</si>
  <si>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</si>
  <si>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</si>
  <si>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</si>
  <si>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</si>
  <si>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</si>
  <si>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</si>
  <si>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</si>
  <si>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</si>
  <si>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</si>
  <si>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</si>
  <si>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</si>
  <si>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</si>
  <si>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</si>
  <si>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</si>
  <si>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</si>
  <si>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</si>
  <si>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</si>
  <si>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</si>
  <si>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</si>
  <si>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</si>
  <si>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</si>
  <si>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</si>
  <si>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</si>
  <si>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</si>
  <si>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</si>
  <si>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</si>
  <si>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</si>
  <si>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</si>
  <si>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</si>
  <si>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</si>
  <si>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</si>
  <si>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</si>
  <si>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</si>
  <si>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</si>
  <si>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</si>
  <si>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</si>
  <si>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</si>
  <si>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</si>
  <si>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</si>
  <si>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</si>
  <si>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</si>
  <si>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</si>
  <si>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</si>
  <si>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</si>
  <si>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</si>
  <si>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</si>
  <si>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</si>
  <si>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</si>
  <si>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</si>
  <si>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</si>
  <si>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</si>
  <si>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</si>
  <si>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</si>
  <si>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</si>
  <si>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</si>
  <si>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</si>
  <si>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</si>
  <si>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筑北村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</si>
  <si>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</si>
  <si>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</si>
  <si>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</si>
  <si>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</si>
  <si>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</si>
  <si>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</si>
  <si>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</si>
  <si>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</si>
  <si>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</si>
  <si>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</si>
  <si>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</si>
  <si>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①収益的収支比率：合併浄化槽設置を継続して行っているため、償還金が高額である。このため、企業債の償還は一般会計からの繰り入れに大きく依存している。
④企業債残高対事業規模比率：償還のピークは過ぎているので、債務残高の減少により前年度より下がっている。
⑤経費回収率・⑥汚水処理原価：施設の経年劣化により維持管理費の増加が見込まれる。特に修繕費が増加傾向にあり、一般会計からの繰入金に依存している状況である。
⑦施設利用率：処理能力に対して人口減少等により処理水量が少ないため利用率が低迷している。
⑧水洗化率：供用率向上の普及推進により全国平均よりやや高い水準を維持できている。            
</t>
    <phoneticPr fontId="4"/>
  </si>
  <si>
    <t xml:space="preserve">  平成8年度から合併浄化槽の設置を推進し現在に至るが、古い物は20年を経過し、経年により劣化が進み、修繕等の経費が年々増加している。              
</t>
    <phoneticPr fontId="4"/>
  </si>
  <si>
    <t xml:space="preserve">  今年度、料金改定を行い来年度より施行されることとなった。今後、人口減少による料金収入の減少を考慮し、施設の長寿命化を検討する必要がある。
　また、数年毎に経営健全化を図る必要がある。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</si>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</sst>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36288"/>
        <c:axId val="1054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436288"/>
        <c:axId val="105438208"/>
      </c:lineChart>
      <c:dateAx>
        <c:axId val="105436288"/>
        <c:scaling>
          <c:orientation val="minMax"/>
        </c:scaling>
        <c:delete val="1"/>
        <c:axPos val="b"/>
        <c:numFmt formatCode="ge" sourceLinked="1"/>
        <c:majorTickMark val="none"/>
        <c:minorTickMark val="none"/>
        <c:tickLblPos val="none"/>
        <c:crossAx val="105438208"/>
        <c:crosses val="autoZero"/>
        <c:auto val="1"/>
        <c:lblOffset val="100"/>
        <c:baseTimeUnit val="years"/>
      </c:dateAx>
      <c:valAx>
        <c:axId val="105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36.04</c:v>
                </c:pt>
                <c:pt idx="1">
                  <c:v>35.619999999999997</c:v>
                </c:pt>
                <c:pt idx="2">
                  <c:v>34.840000000000003</c:v>
                </c:pt>
                <c:pt idx="3">
                  <c:v>34.520000000000003</c:v>
                </c:pt>
                <c:pt idx="4">
                  <c:v>34.76</c:v>
                </c:pt>
              </c:numCache>
            </c:numRef>
          </c:val>
        </c:ser>
        <c:dLbls>
          <c:showLegendKey val="0"/>
          <c:showVal val="0"/>
          <c:showCatName val="0"/>
          <c:showSerName val="0"/>
          <c:showPercent val="0"/>
          <c:showBubbleSize val="0"/>
        </c:dLbls>
        <c:gapWidth val="150"/>
        <c:axId val="116409856"/>
        <c:axId val="1164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116409856"/>
        <c:axId val="116411776"/>
      </c:lineChart>
      <c:dateAx>
        <c:axId val="116409856"/>
        <c:scaling>
          <c:orientation val="minMax"/>
        </c:scaling>
        <c:delete val="1"/>
        <c:axPos val="b"/>
        <c:numFmt formatCode="ge" sourceLinked="1"/>
        <c:majorTickMark val="none"/>
        <c:minorTickMark val="none"/>
        <c:tickLblPos val="none"/>
        <c:crossAx val="116411776"/>
        <c:crosses val="autoZero"/>
        <c:auto val="1"/>
        <c:lblOffset val="100"/>
        <c:baseTimeUnit val="years"/>
      </c:dateAx>
      <c:valAx>
        <c:axId val="116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97.45</c:v>
                </c:pt>
                <c:pt idx="1">
                  <c:v>97.48</c:v>
                </c:pt>
                <c:pt idx="2">
                  <c:v>97.54</c:v>
                </c:pt>
                <c:pt idx="3">
                  <c:v>97.45</c:v>
                </c:pt>
                <c:pt idx="4">
                  <c:v>97.77</c:v>
                </c:pt>
              </c:numCache>
            </c:numRef>
          </c:val>
        </c:ser>
        <c:dLbls>
          <c:showLegendKey val="0"/>
          <c:showVal val="0"/>
          <c:showCatName val="0"/>
          <c:showSerName val="0"/>
          <c:showPercent val="0"/>
          <c:showBubbleSize val="0"/>
        </c:dLbls>
        <c:gapWidth val="150"/>
        <c:axId val="116450432"/>
        <c:axId val="116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116450432"/>
        <c:axId val="116452352"/>
      </c:lineChart>
      <c:dateAx>
        <c:axId val="116450432"/>
        <c:scaling>
          <c:orientation val="minMax"/>
        </c:scaling>
        <c:delete val="1"/>
        <c:axPos val="b"/>
        <c:numFmt formatCode="ge" sourceLinked="1"/>
        <c:majorTickMark val="none"/>
        <c:minorTickMark val="none"/>
        <c:tickLblPos val="none"/>
        <c:crossAx val="116452352"/>
        <c:crosses val="autoZero"/>
        <c:auto val="1"/>
        <c:lblOffset val="100"/>
        <c:baseTimeUnit val="years"/>
      </c:dateAx>
      <c:valAx>
        <c:axId val="1164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89.15</c:v>
                </c:pt>
                <c:pt idx="1">
                  <c:v>88.66</c:v>
                </c:pt>
                <c:pt idx="2">
                  <c:v>88.13</c:v>
                </c:pt>
                <c:pt idx="3">
                  <c:v>87.33</c:v>
                </c:pt>
                <c:pt idx="4">
                  <c:v>88.7</c:v>
                </c:pt>
              </c:numCache>
            </c:numRef>
          </c:val>
        </c:ser>
        <c:dLbls>
          <c:showLegendKey val="0"/>
          <c:showVal val="0"/>
          <c:showCatName val="0"/>
          <c:showSerName val="0"/>
          <c:showPercent val="0"/>
          <c:showBubbleSize val="0"/>
        </c:dLbls>
        <c:gapWidth val="150"/>
        <c:axId val="109736704"/>
        <c:axId val="109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36704"/>
        <c:axId val="109738624"/>
      </c:lineChart>
      <c:dateAx>
        <c:axId val="109736704"/>
        <c:scaling>
          <c:orientation val="minMax"/>
        </c:scaling>
        <c:delete val="1"/>
        <c:axPos val="b"/>
        <c:numFmt formatCode="ge" sourceLinked="1"/>
        <c:majorTickMark val="none"/>
        <c:minorTickMark val="none"/>
        <c:tickLblPos val="none"/>
        <c:crossAx val="109738624"/>
        <c:crosses val="autoZero"/>
        <c:auto val="1"/>
        <c:lblOffset val="100"/>
        <c:baseTimeUnit val="years"/>
      </c:dateAx>
      <c:valAx>
        <c:axId val="109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81760"/>
        <c:axId val="1133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81760"/>
        <c:axId val="113383680"/>
      </c:lineChart>
      <c:dateAx>
        <c:axId val="113381760"/>
        <c:scaling>
          <c:orientation val="minMax"/>
        </c:scaling>
        <c:delete val="1"/>
        <c:axPos val="b"/>
        <c:numFmt formatCode="ge" sourceLinked="1"/>
        <c:majorTickMark val="none"/>
        <c:minorTickMark val="none"/>
        <c:tickLblPos val="none"/>
        <c:crossAx val="113383680"/>
        <c:crosses val="autoZero"/>
        <c:auto val="1"/>
        <c:lblOffset val="100"/>
        <c:baseTimeUnit val="years"/>
      </c:dateAx>
      <c:valAx>
        <c:axId val="113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14144"/>
        <c:axId val="1134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14144"/>
        <c:axId val="113416064"/>
      </c:lineChart>
      <c:dateAx>
        <c:axId val="113414144"/>
        <c:scaling>
          <c:orientation val="minMax"/>
        </c:scaling>
        <c:delete val="1"/>
        <c:axPos val="b"/>
        <c:numFmt formatCode="ge" sourceLinked="1"/>
        <c:majorTickMark val="none"/>
        <c:minorTickMark val="none"/>
        <c:tickLblPos val="none"/>
        <c:crossAx val="113416064"/>
        <c:crosses val="autoZero"/>
        <c:auto val="1"/>
        <c:lblOffset val="100"/>
        <c:baseTimeUnit val="years"/>
      </c:dateAx>
      <c:valAx>
        <c:axId val="113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59200"/>
        <c:axId val="113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59200"/>
        <c:axId val="113461120"/>
      </c:lineChart>
      <c:dateAx>
        <c:axId val="113459200"/>
        <c:scaling>
          <c:orientation val="minMax"/>
        </c:scaling>
        <c:delete val="1"/>
        <c:axPos val="b"/>
        <c:numFmt formatCode="ge" sourceLinked="1"/>
        <c:majorTickMark val="none"/>
        <c:minorTickMark val="none"/>
        <c:tickLblPos val="none"/>
        <c:crossAx val="113461120"/>
        <c:crosses val="autoZero"/>
        <c:auto val="1"/>
        <c:lblOffset val="100"/>
        <c:baseTimeUnit val="years"/>
      </c:dateAx>
      <c:valAx>
        <c:axId val="113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83136"/>
        <c:axId val="1135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83136"/>
        <c:axId val="113505792"/>
      </c:lineChart>
      <c:dateAx>
        <c:axId val="113483136"/>
        <c:scaling>
          <c:orientation val="minMax"/>
        </c:scaling>
        <c:delete val="1"/>
        <c:axPos val="b"/>
        <c:numFmt formatCode="ge" sourceLinked="1"/>
        <c:majorTickMark val="none"/>
        <c:minorTickMark val="none"/>
        <c:tickLblPos val="none"/>
        <c:crossAx val="113505792"/>
        <c:crosses val="autoZero"/>
        <c:auto val="1"/>
        <c:lblOffset val="100"/>
        <c:baseTimeUnit val="years"/>
      </c:dateAx>
      <c:valAx>
        <c:axId val="113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769.07</c:v>
                </c:pt>
                <c:pt idx="1">
                  <c:v>735.48</c:v>
                </c:pt>
                <c:pt idx="2">
                  <c:v>699</c:v>
                </c:pt>
                <c:pt idx="3">
                  <c:v>655.84</c:v>
                </c:pt>
                <c:pt idx="4">
                  <c:v>616.08000000000004</c:v>
                </c:pt>
              </c:numCache>
            </c:numRef>
          </c:val>
        </c:ser>
        <c:dLbls>
          <c:showLegendKey val="0"/>
          <c:showVal val="0"/>
          <c:showCatName val="0"/>
          <c:showSerName val="0"/>
          <c:showPercent val="0"/>
          <c:showBubbleSize val="0"/>
        </c:dLbls>
        <c:gapWidth val="150"/>
        <c:axId val="114703360"/>
        <c:axId val="1147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114703360"/>
        <c:axId val="114730112"/>
      </c:lineChart>
      <c:dateAx>
        <c:axId val="114703360"/>
        <c:scaling>
          <c:orientation val="minMax"/>
        </c:scaling>
        <c:delete val="1"/>
        <c:axPos val="b"/>
        <c:numFmt formatCode="ge" sourceLinked="1"/>
        <c:majorTickMark val="none"/>
        <c:minorTickMark val="none"/>
        <c:tickLblPos val="none"/>
        <c:crossAx val="114730112"/>
        <c:crosses val="autoZero"/>
        <c:auto val="1"/>
        <c:lblOffset val="100"/>
        <c:baseTimeUnit val="years"/>
      </c:dateAx>
      <c:valAx>
        <c:axId val="1147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43.82</c:v>
                </c:pt>
                <c:pt idx="1">
                  <c:v>44.89</c:v>
                </c:pt>
                <c:pt idx="2">
                  <c:v>42.71</c:v>
                </c:pt>
                <c:pt idx="3">
                  <c:v>43.33</c:v>
                </c:pt>
                <c:pt idx="4">
                  <c:v>54.62</c:v>
                </c:pt>
              </c:numCache>
            </c:numRef>
          </c:val>
        </c:ser>
        <c:dLbls>
          <c:showLegendKey val="0"/>
          <c:showVal val="0"/>
          <c:showCatName val="0"/>
          <c:showSerName val="0"/>
          <c:showPercent val="0"/>
          <c:showBubbleSize val="0"/>
        </c:dLbls>
        <c:gapWidth val="150"/>
        <c:axId val="115083904"/>
        <c:axId val="115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115083904"/>
        <c:axId val="115098368"/>
      </c:lineChart>
      <c:dateAx>
        <c:axId val="115083904"/>
        <c:scaling>
          <c:orientation val="minMax"/>
        </c:scaling>
        <c:delete val="1"/>
        <c:axPos val="b"/>
        <c:numFmt formatCode="ge" sourceLinked="1"/>
        <c:majorTickMark val="none"/>
        <c:minorTickMark val="none"/>
        <c:tickLblPos val="none"/>
        <c:crossAx val="115098368"/>
        <c:crosses val="autoZero"/>
        <c:auto val="1"/>
        <c:lblOffset val="100"/>
        <c:baseTimeUnit val="years"/>
      </c:dateAx>
      <c:valAx>
        <c:axId val="115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370.3</c:v>
                </c:pt>
                <c:pt idx="1">
                  <c:v>362.86</c:v>
                </c:pt>
                <c:pt idx="2">
                  <c:v>391.63</c:v>
                </c:pt>
                <c:pt idx="3">
                  <c:v>390.35</c:v>
                </c:pt>
                <c:pt idx="4">
                  <c:v>311.60000000000002</c:v>
                </c:pt>
              </c:numCache>
            </c:numRef>
          </c:val>
        </c:ser>
        <c:dLbls>
          <c:showLegendKey val="0"/>
          <c:showVal val="0"/>
          <c:showCatName val="0"/>
          <c:showSerName val="0"/>
          <c:showPercent val="0"/>
          <c:showBubbleSize val="0"/>
        </c:dLbls>
        <c:gapWidth val="150"/>
        <c:axId val="115136384"/>
        <c:axId val="1151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115136384"/>
        <c:axId val="115138560"/>
      </c:lineChart>
      <c:dateAx>
        <c:axId val="115136384"/>
        <c:scaling>
          <c:orientation val="minMax"/>
        </c:scaling>
        <c:delete val="1"/>
        <c:axPos val="b"/>
        <c:numFmt formatCode="ge" sourceLinked="1"/>
        <c:majorTickMark val="none"/>
        <c:minorTickMark val="none"/>
        <c:tickLblPos val="none"/>
        <c:crossAx val="115138560"/>
        <c:crosses val="autoZero"/>
        <c:auto val="1"/>
        <c:lblOffset val="100"/>
        <c:baseTimeUnit val="years"/>
      </c:dateAx>
      <c:valAx>
        <c:axId val="115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筑北村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83" t="s">
        <v>125</v>
      </c>
      <c r="AE8" s="84"/>
      <c r="AF8" s="84"/>
      <c r="AG8" s="84"/>
      <c r="AH8" s="84"/>
      <c r="AI8" s="84"/>
      <c r="AJ8" s="85"/>
      <c r="AK8" s="4"/>
      <c r="AL8" s="49">
        <f>データ!S6</f>
        <v>4790</v>
      </c>
      <c r="AM8" s="49"/>
      <c r="AN8" s="49"/>
      <c r="AO8" s="49"/>
      <c r="AP8" s="49"/>
      <c r="AQ8" s="49"/>
      <c r="AR8" s="49"/>
      <c r="AS8" s="49"/>
      <c r="AT8" s="45">
        <f>データ!T6</f>
        <v>99.47</v>
      </c>
      <c r="AU8" s="45"/>
      <c r="AV8" s="45"/>
      <c r="AW8" s="45"/>
      <c r="AX8" s="45"/>
      <c r="AY8" s="45"/>
      <c r="AZ8" s="45"/>
      <c r="BA8" s="45"/>
      <c r="BB8" s="45">
        <f>データ!U6</f>
        <v>48.16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31.03</v>
      </c>
      <c r="Q10" s="45"/>
      <c r="R10" s="45"/>
      <c r="S10" s="45"/>
      <c r="T10" s="45"/>
      <c r="U10" s="45"/>
      <c r="V10" s="45"/>
      <c r="W10" s="45">
        <f>データ!Q6</f>
        <v>100</v>
      </c>
      <c r="X10" s="45"/>
      <c r="Y10" s="45"/>
      <c r="Z10" s="45"/>
      <c r="AA10" s="45"/>
      <c r="AB10" s="45"/>
      <c r="AC10" s="45"/>
      <c r="AD10" s="49">
        <f>データ!R6</f>
        <v>3130</v>
      </c>
      <c r="AE10" s="49"/>
      <c r="AF10" s="49"/>
      <c r="AG10" s="49"/>
      <c r="AH10" s="49"/>
      <c r="AI10" s="49"/>
      <c r="AJ10" s="49"/>
      <c r="AK10" s="2"/>
      <c r="AL10" s="49">
        <f>データ!V6</f>
        <v>1482</v>
      </c>
      <c r="AM10" s="49"/>
      <c r="AN10" s="49"/>
      <c r="AO10" s="49"/>
      <c r="AP10" s="49"/>
      <c r="AQ10" s="49"/>
      <c r="AR10" s="49"/>
      <c r="AS10" s="49"/>
      <c r="AT10" s="45">
        <f>データ!W6</f>
        <v>99.47</v>
      </c>
      <c r="AU10" s="45"/>
      <c r="AV10" s="45"/>
      <c r="AW10" s="45"/>
      <c r="AX10" s="45"/>
      <c r="AY10" s="45"/>
      <c r="AZ10" s="45"/>
      <c r="BA10" s="45"/>
      <c r="BB10" s="45">
        <f>データ!X6</f>
        <v>14.9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15">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15">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algorithmName="SHA-512" hashValue="9Yo2I2p1LvpkED9tQVGzEKvjZa5vr9MhvXoZj6guIVd9A4EF01zBZM+pvOHXTB9mzTl+vTSRbIW2G5AmpgDZ5g==" saltValue="VKVMDbEEQIuIqL3Hd33p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Z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204528</v>
      </c>
      <c r="D6" s="33">
        <f t="shared" si="3"/>
        <v>47</v>
      </c>
      <c r="E6" s="33">
        <f t="shared" si="3"/>
        <v>18</v>
      </c>
      <c r="F6" s="33">
        <f t="shared" si="3"/>
        <v>0</v>
      </c>
      <c r="G6" s="33">
        <f t="shared" si="3"/>
        <v>0</v>
      </c>
      <c r="H6" s="33" t="str">
        <f t="shared" si="3"/>
        <v>長野県　筑北村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31.03</v>
      </c>
      <c r="Q6" s="34">
        <f t="shared" si="3"/>
        <v>100</v>
      </c>
      <c r="R6" s="34">
        <f t="shared" si="3"/>
        <v>3130</v>
      </c>
      <c r="S6" s="34">
        <f t="shared" si="3"/>
        <v>4790</v>
      </c>
      <c r="T6" s="34">
        <f t="shared" si="3"/>
        <v>99.47</v>
      </c>
      <c r="U6" s="34">
        <f t="shared" si="3"/>
        <v>48.16</v>
      </c>
      <c r="V6" s="34">
        <f t="shared" si="3"/>
        <v>1482</v>
      </c>
      <c r="W6" s="34">
        <f t="shared" si="3"/>
        <v>99.47</v>
      </c>
      <c r="X6" s="34">
        <f t="shared" si="3"/>
        <v>14.9</v>
      </c>
      <c r="Y6" s="35">
        <f>IF(Y7="",NA(),Y7)</f>
        <v>89.15</v>
      </c>
      <c r="Z6" s="35">
        <f t="shared" ref="Z6:AH6" si="4">IF(Z7="",NA(),Z7)</f>
        <v>88.66</v>
      </c>
      <c r="AA6" s="35">
        <f t="shared" si="4"/>
        <v>88.13</v>
      </c>
      <c r="AB6" s="35">
        <f t="shared" si="4"/>
        <v>87.33</v>
      </c>
      <c r="AC6" s="35">
        <f t="shared" si="4"/>
        <v>88.7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769.07</v>
      </c>
      <c r="BG6" s="35">
        <f t="shared" ref="BG6:BO6" si="7">IF(BG7="",NA(),BG7)</f>
        <v>735.48</v>
      </c>
      <c r="BH6" s="35">
        <f t="shared" si="7"/>
        <v>699</v>
      </c>
      <c r="BI6" s="35">
        <f t="shared" si="7"/>
        <v>655.84</v>
      </c>
      <c r="BJ6" s="35">
        <f t="shared" si="7"/>
        <v>616.08000000000004</v>
      </c>
      <c r="BK6" s="35">
        <f t="shared" si="7"/>
        <v>202.91</v>
      </c>
      <c r="BL6" s="35">
        <f t="shared" si="7"/>
        <v>232.83</v>
      </c>
      <c r="BM6" s="35">
        <f t="shared" si="7"/>
        <v>261.08</v>
      </c>
      <c r="BN6" s="35">
        <f t="shared" si="7"/>
        <v>241.49</v>
      </c>
      <c r="BO6" s="35">
        <f t="shared" si="7"/>
        <v>248.44</v>
      </c>
      <c r="BP6" s="34" t="str">
        <f>IF(BP7="","",IF(BP7="-","【-】","【"&amp;SUBSTITUTE(TEXT(BP7,"#,##0.00"),"-","△")&amp;"】"))</f>
        <v>【346.13】</v>
      </c>
      <c r="BQ6" s="35">
        <f>IF(BQ7="",NA(),BQ7)</f>
        <v>43.82</v>
      </c>
      <c r="BR6" s="35">
        <f t="shared" ref="BR6:BZ6" si="8">IF(BR7="",NA(),BR7)</f>
        <v>44.89</v>
      </c>
      <c r="BS6" s="35">
        <f t="shared" si="8"/>
        <v>42.71</v>
      </c>
      <c r="BT6" s="35">
        <f t="shared" si="8"/>
        <v>43.33</v>
      </c>
      <c r="BU6" s="35">
        <f t="shared" si="8"/>
        <v>54.62</v>
      </c>
      <c r="BV6" s="35">
        <f t="shared" si="8"/>
        <v>72.77</v>
      </c>
      <c r="BW6" s="35">
        <f t="shared" si="8"/>
        <v>67.92</v>
      </c>
      <c r="BX6" s="35">
        <f t="shared" si="8"/>
        <v>68.61</v>
      </c>
      <c r="BY6" s="35">
        <f t="shared" si="8"/>
        <v>65.7</v>
      </c>
      <c r="BZ6" s="35">
        <f t="shared" si="8"/>
        <v>66.73</v>
      </c>
      <c r="CA6" s="34" t="str">
        <f>IF(CA7="","",IF(CA7="-","【-】","【"&amp;SUBSTITUTE(TEXT(CA7,"#,##0.00"),"-","△")&amp;"】"))</f>
        <v>【59.83】</v>
      </c>
      <c r="CB6" s="35">
        <f>IF(CB7="",NA(),CB7)</f>
        <v>370.3</v>
      </c>
      <c r="CC6" s="35">
        <f t="shared" ref="CC6:CK6" si="9">IF(CC7="",NA(),CC7)</f>
        <v>362.86</v>
      </c>
      <c r="CD6" s="35">
        <f t="shared" si="9"/>
        <v>391.63</v>
      </c>
      <c r="CE6" s="35">
        <f t="shared" si="9"/>
        <v>390.35</v>
      </c>
      <c r="CF6" s="35">
        <f t="shared" si="9"/>
        <v>311.60000000000002</v>
      </c>
      <c r="CG6" s="35">
        <f t="shared" si="9"/>
        <v>243.06</v>
      </c>
      <c r="CH6" s="35">
        <f t="shared" si="9"/>
        <v>229.12</v>
      </c>
      <c r="CI6" s="35">
        <f t="shared" si="9"/>
        <v>241.18</v>
      </c>
      <c r="CJ6" s="35">
        <f t="shared" si="9"/>
        <v>247.94</v>
      </c>
      <c r="CK6" s="35">
        <f t="shared" si="9"/>
        <v>241.29</v>
      </c>
      <c r="CL6" s="34" t="str">
        <f>IF(CL7="","",IF(CL7="-","【-】","【"&amp;SUBSTITUTE(TEXT(CL7,"#,##0.00"),"-","△")&amp;"】"))</f>
        <v>【268.69】</v>
      </c>
      <c r="CM6" s="35">
        <f>IF(CM7="",NA(),CM7)</f>
        <v>36.04</v>
      </c>
      <c r="CN6" s="35">
        <f t="shared" ref="CN6:CV6" si="10">IF(CN7="",NA(),CN7)</f>
        <v>35.619999999999997</v>
      </c>
      <c r="CO6" s="35">
        <f t="shared" si="10"/>
        <v>34.840000000000003</v>
      </c>
      <c r="CP6" s="35">
        <f t="shared" si="10"/>
        <v>34.520000000000003</v>
      </c>
      <c r="CQ6" s="35">
        <f t="shared" si="10"/>
        <v>34.76</v>
      </c>
      <c r="CR6" s="35">
        <f t="shared" si="10"/>
        <v>51.83</v>
      </c>
      <c r="CS6" s="35">
        <f t="shared" si="10"/>
        <v>59.5</v>
      </c>
      <c r="CT6" s="35">
        <f t="shared" si="10"/>
        <v>53.84</v>
      </c>
      <c r="CU6" s="35">
        <f t="shared" si="10"/>
        <v>60.25</v>
      </c>
      <c r="CV6" s="35">
        <f t="shared" si="10"/>
        <v>61.94</v>
      </c>
      <c r="CW6" s="34" t="str">
        <f>IF(CW7="","",IF(CW7="-","【-】","【"&amp;SUBSTITUTE(TEXT(CW7,"#,##0.00"),"-","△")&amp;"】"))</f>
        <v>【61.71】</v>
      </c>
      <c r="CX6" s="35">
        <f>IF(CX7="",NA(),CX7)</f>
        <v>97.45</v>
      </c>
      <c r="CY6" s="35">
        <f t="shared" ref="CY6:DG6" si="11">IF(CY7="",NA(),CY7)</f>
        <v>97.48</v>
      </c>
      <c r="CZ6" s="35">
        <f t="shared" si="11"/>
        <v>97.54</v>
      </c>
      <c r="DA6" s="35">
        <f t="shared" si="11"/>
        <v>97.45</v>
      </c>
      <c r="DB6" s="35">
        <f t="shared" si="11"/>
        <v>97.77</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204528</v>
      </c>
      <c r="D7" s="37">
        <v>47</v>
      </c>
      <c r="E7" s="37">
        <v>18</v>
      </c>
      <c r="F7" s="37">
        <v>0</v>
      </c>
      <c r="G7" s="37">
        <v>0</v>
      </c>
      <c r="H7" s="37" t="s">
        <v>110</v>
      </c>
      <c r="I7" s="37" t="s">
        <v>111</v>
      </c>
      <c r="J7" s="37" t="s">
        <v>112</v>
      </c>
      <c r="K7" s="37" t="s">
        <v>113</v>
      </c>
      <c r="L7" s="37" t="s">
        <v>114</v>
      </c>
      <c r="M7" s="37"/>
      <c r="N7" s="38" t="s">
        <v>115</v>
      </c>
      <c r="O7" s="38" t="s">
        <v>116</v>
      </c>
      <c r="P7" s="38">
        <v>31.03</v>
      </c>
      <c r="Q7" s="38">
        <v>100</v>
      </c>
      <c r="R7" s="38">
        <v>3130</v>
      </c>
      <c r="S7" s="38">
        <v>4790</v>
      </c>
      <c r="T7" s="38">
        <v>99.47</v>
      </c>
      <c r="U7" s="38">
        <v>48.16</v>
      </c>
      <c r="V7" s="38">
        <v>1482</v>
      </c>
      <c r="W7" s="38">
        <v>99.47</v>
      </c>
      <c r="X7" s="38">
        <v>14.9</v>
      </c>
      <c r="Y7" s="38">
        <v>89.15</v>
      </c>
      <c r="Z7" s="38">
        <v>88.66</v>
      </c>
      <c r="AA7" s="38">
        <v>88.13</v>
      </c>
      <c r="AB7" s="38">
        <v>87.33</v>
      </c>
      <c r="AC7" s="38">
        <v>88.7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769.07</v>
      </c>
      <c r="BG7" s="38">
        <v>735.48</v>
      </c>
      <c r="BH7" s="38">
        <v>699</v>
      </c>
      <c r="BI7" s="38">
        <v>655.84</v>
      </c>
      <c r="BJ7" s="38">
        <v>616.08000000000004</v>
      </c>
      <c r="BK7" s="38">
        <v>202.91</v>
      </c>
      <c r="BL7" s="38">
        <v>232.83</v>
      </c>
      <c r="BM7" s="38">
        <v>261.08</v>
      </c>
      <c r="BN7" s="38">
        <v>241.49</v>
      </c>
      <c r="BO7" s="38">
        <v>248.44</v>
      </c>
      <c r="BP7" s="38">
        <v>346.13</v>
      </c>
      <c r="BQ7" s="38">
        <v>43.82</v>
      </c>
      <c r="BR7" s="38">
        <v>44.89</v>
      </c>
      <c r="BS7" s="38">
        <v>42.71</v>
      </c>
      <c r="BT7" s="38">
        <v>43.33</v>
      </c>
      <c r="BU7" s="38">
        <v>54.62</v>
      </c>
      <c r="BV7" s="38">
        <v>72.77</v>
      </c>
      <c r="BW7" s="38">
        <v>67.92</v>
      </c>
      <c r="BX7" s="38">
        <v>68.61</v>
      </c>
      <c r="BY7" s="38">
        <v>65.7</v>
      </c>
      <c r="BZ7" s="38">
        <v>66.73</v>
      </c>
      <c r="CA7" s="38">
        <v>59.83</v>
      </c>
      <c r="CB7" s="38">
        <v>370.3</v>
      </c>
      <c r="CC7" s="38">
        <v>362.86</v>
      </c>
      <c r="CD7" s="38">
        <v>391.63</v>
      </c>
      <c r="CE7" s="38">
        <v>390.35</v>
      </c>
      <c r="CF7" s="38">
        <v>311.60000000000002</v>
      </c>
      <c r="CG7" s="38">
        <v>243.06</v>
      </c>
      <c r="CH7" s="38">
        <v>229.12</v>
      </c>
      <c r="CI7" s="38">
        <v>241.18</v>
      </c>
      <c r="CJ7" s="38">
        <v>247.94</v>
      </c>
      <c r="CK7" s="38">
        <v>241.29</v>
      </c>
      <c r="CL7" s="38">
        <v>268.69</v>
      </c>
      <c r="CM7" s="38">
        <v>36.04</v>
      </c>
      <c r="CN7" s="38">
        <v>35.619999999999997</v>
      </c>
      <c r="CO7" s="38">
        <v>34.840000000000003</v>
      </c>
      <c r="CP7" s="38">
        <v>34.520000000000003</v>
      </c>
      <c r="CQ7" s="38">
        <v>34.76</v>
      </c>
      <c r="CR7" s="38">
        <v>51.83</v>
      </c>
      <c r="CS7" s="38">
        <v>59.5</v>
      </c>
      <c r="CT7" s="38">
        <v>53.84</v>
      </c>
      <c r="CU7" s="38">
        <v>60.25</v>
      </c>
      <c r="CV7" s="38">
        <v>61.94</v>
      </c>
      <c r="CW7" s="38">
        <v>61.71</v>
      </c>
      <c r="CX7" s="38">
        <v>97.45</v>
      </c>
      <c r="CY7" s="38">
        <v>97.48</v>
      </c>
      <c r="CZ7" s="38">
        <v>97.54</v>
      </c>
      <c r="DA7" s="38">
        <v>97.45</v>
      </c>
      <c r="DB7" s="38">
        <v>97.77</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2017-12-25T02:40:46Z</dcterms:created>
  <dcterms:modified xsi:type="dcterms:W3CDTF">2018-02-13T03:11:01Z</dcterms:modified>
  <cp:category/>
</cp:coreProperties>
</file>