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06　木曽地域振興局（回答）\204251木祖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<sst xmlns="http://schemas.openxmlformats.org/spreadsheetml/2006/main" count="240" uniqueCount="126">
  <si>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</si>
  <si>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</si>
  <si>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</si>
  <si>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</si>
  <si>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</si>
  <si>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</si>
  <si>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</si>
  <si>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</si>
  <si>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</si>
  <si>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</si>
  <si>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</si>
  <si>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</si>
  <si>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</si>
  <si>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</si>
  <si>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</si>
  <si>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</si>
  <si>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</si>
  <si>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</si>
  <si>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</si>
  <si>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</si>
  <si>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</si>
  <si>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</si>
  <si>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</si>
  <si>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</si>
  <si>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</si>
  <si>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</si>
  <si>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</si>
  <si>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</si>
  <si>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</si>
  <si>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</si>
  <si>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</si>
  <si>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</si>
  <si>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</si>
  <si>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</si>
  <si>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</si>
  <si>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</si>
  <si>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</si>
  <si>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</si>
  <si>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</si>
  <si>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</si>
  <si>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</si>
  <si>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</si>
  <si>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</si>
  <si>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</si>
  <si>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</si>
  <si>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</si>
  <si>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</si>
  <si>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</si>
  <si>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</si>
  <si>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</si>
  <si>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</si>
  <si>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</si>
  <si>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</si>
  <si>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</si>
  <si>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</si>
  <si>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</si>
  <si>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</si>
  <si>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</si>
  <si>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</si>
  <si>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</si>
  <si>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</si>
  <si>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</si>
  <si>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</si>
  <si>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</si>
  <si>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</si>
  <si>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</si>
  <si>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</si>
  <si>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</si>
  <si>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</si>
  <si>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</si>
  <si>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</si>
  <si>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</si>
  <si>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</si>
  <si>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</si>
  <si>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</si>
  <si>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</si>
  <si>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</si>
  <si>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</si>
  <si>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</si>
  <si>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</si>
  <si>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</si>
  <si>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</si>
  <si>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</si>
  <si>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</si>
  <si>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</si>
  <si>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</si>
  <si>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</si>
  <si>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</si>
  <si>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</si>
  <si>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</si>
  <si>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</si>
  <si>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</si>
  <si>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</si>
  <si>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</si>
  <si>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</si>
  <si>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</si>
  <si>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</si>
  <si>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</si>
  <si>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</si>
  <si>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</si>
  <si>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</si>
  <si>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</si>
  <si>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</si>
  <si>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</si>
  <si>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</si>
  <si>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</si>
  <si>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</si>
  <si>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</si>
  <si>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</si>
  <si>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</si>
  <si>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木祖村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</si>
  <si>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</si>
  <si>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</si>
  <si>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</si>
  <si>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</si>
  <si>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</si>
  <si>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</si>
  <si>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</si>
  <si>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</si>
  <si>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</si>
  <si>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</si>
  <si>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</si>
  <si>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供用を開始してから19年を経過している。管渠の布設替えは行っていない。マンホールポンプや処理場に機器類について今後老朽化対策をとっていく。</t>
    <rPh sb="1" eb="3">
      <t>キョウヨウ</t>
    </rPh>
    <rPh sb="4" eb="6">
      <t>カイシ</t>
    </rPh>
    <rPh sb="12" eb="13">
      <t>ネン</t>
    </rPh>
    <rPh sb="14" eb="16">
      <t>ケイカ</t>
    </rPh>
    <rPh sb="21" eb="23">
      <t>カンキョ</t>
    </rPh>
    <rPh sb="24" eb="26">
      <t>フセツ</t>
    </rPh>
    <rPh sb="26" eb="27">
      <t>ガ</t>
    </rPh>
    <rPh sb="29" eb="30">
      <t>オコナ</t>
    </rPh>
    <rPh sb="45" eb="48">
      <t>ショリジョウ</t>
    </rPh>
    <rPh sb="49" eb="52">
      <t>キキルイ</t>
    </rPh>
    <rPh sb="56" eb="58">
      <t>コンゴ</t>
    </rPh>
    <rPh sb="58" eb="61">
      <t>ロウキュウカ</t>
    </rPh>
    <rPh sb="61" eb="63">
      <t>タイサク</t>
    </rPh>
    <phoneticPr fontId="4"/>
  </si>
  <si>
    <t>非設置</t>
    <rPh sb="0" eb="1">
      <t>ヒ</t>
    </rPh>
    <rPh sb="1" eb="3">
      <t>セッチ</t>
    </rPh>
    <phoneticPr fontId="4"/>
  </si>
  <si>
    <r>
      <t>　①収益的収支比率は100％を超えている。
　⑤経費回収率については、類似団体平均を下回っているが、これは処理区域内にスキー場などの流入施設を有し施設規模が大きくなっていることから、維持管理費が増加し汚水処理費用が高くなっているためである。
　⑥汚水処理原価は、⑤と同様のため平均を上回っている。
　⑦施設利用率は、処理区域内にスキー場を有しているため季節的な変動を大きく受けていることから低くなっている。
　⑧水洗化率については、</t>
    </r>
    <r>
      <rPr>
        <sz val="11"/>
        <rFont val="ＭＳ ゴシック"/>
        <family val="3"/>
        <charset val="128"/>
      </rPr>
      <t>現在類似団体の平均を超えているが</t>
    </r>
    <r>
      <rPr>
        <sz val="11"/>
        <color theme="1"/>
        <rFont val="ＭＳ ゴシック"/>
        <family val="3"/>
        <charset val="128"/>
      </rPr>
      <t xml:space="preserve">、経費回収率や施設利用率向上のためにも新規加入を呼びかけたい。
</t>
    </r>
    <rPh sb="2" eb="5">
      <t>シュウエキテキ</t>
    </rPh>
    <rPh sb="5" eb="7">
      <t>シュウシ</t>
    </rPh>
    <rPh sb="7" eb="9">
      <t>ヒリツ</t>
    </rPh>
    <rPh sb="15" eb="16">
      <t>コ</t>
    </rPh>
    <rPh sb="24" eb="26">
      <t>ケイヒ</t>
    </rPh>
    <rPh sb="26" eb="28">
      <t>カイシュウ</t>
    </rPh>
    <rPh sb="28" eb="29">
      <t>リツ</t>
    </rPh>
    <rPh sb="35" eb="37">
      <t>ルイジ</t>
    </rPh>
    <rPh sb="37" eb="39">
      <t>ダンタイ</t>
    </rPh>
    <rPh sb="39" eb="41">
      <t>ヘイキン</t>
    </rPh>
    <rPh sb="42" eb="44">
      <t>シタマワ</t>
    </rPh>
    <rPh sb="53" eb="55">
      <t>ショリ</t>
    </rPh>
    <rPh sb="55" eb="58">
      <t>クイキナイ</t>
    </rPh>
    <rPh sb="62" eb="63">
      <t>ジョウ</t>
    </rPh>
    <rPh sb="66" eb="68">
      <t>リュウニュウ</t>
    </rPh>
    <rPh sb="68" eb="70">
      <t>シセツ</t>
    </rPh>
    <rPh sb="71" eb="72">
      <t>ユウ</t>
    </rPh>
    <rPh sb="73" eb="75">
      <t>シセツ</t>
    </rPh>
    <rPh sb="75" eb="77">
      <t>キボ</t>
    </rPh>
    <rPh sb="78" eb="79">
      <t>オオ</t>
    </rPh>
    <rPh sb="91" eb="93">
      <t>イジ</t>
    </rPh>
    <rPh sb="93" eb="95">
      <t>カンリ</t>
    </rPh>
    <rPh sb="95" eb="96">
      <t>ヒ</t>
    </rPh>
    <rPh sb="97" eb="99">
      <t>ゾウカ</t>
    </rPh>
    <rPh sb="100" eb="102">
      <t>オスイ</t>
    </rPh>
    <rPh sb="102" eb="104">
      <t>ショリ</t>
    </rPh>
    <rPh sb="104" eb="106">
      <t>ヒヨウ</t>
    </rPh>
    <rPh sb="107" eb="108">
      <t>タカ</t>
    </rPh>
    <rPh sb="123" eb="125">
      <t>オスイ</t>
    </rPh>
    <rPh sb="125" eb="127">
      <t>ショリ</t>
    </rPh>
    <rPh sb="127" eb="129">
      <t>ゲンカ</t>
    </rPh>
    <rPh sb="133" eb="135">
      <t>ドウヨウ</t>
    </rPh>
    <rPh sb="138" eb="140">
      <t>ヘイキン</t>
    </rPh>
    <rPh sb="141" eb="143">
      <t>ウワマワ</t>
    </rPh>
    <rPh sb="151" eb="153">
      <t>シセツ</t>
    </rPh>
    <rPh sb="153" eb="155">
      <t>リヨウ</t>
    </rPh>
    <rPh sb="155" eb="156">
      <t>リツ</t>
    </rPh>
    <rPh sb="158" eb="160">
      <t>ショリ</t>
    </rPh>
    <rPh sb="160" eb="163">
      <t>クイキナイ</t>
    </rPh>
    <rPh sb="167" eb="168">
      <t>ジョウ</t>
    </rPh>
    <rPh sb="169" eb="170">
      <t>ユウ</t>
    </rPh>
    <rPh sb="176" eb="179">
      <t>キセツテキ</t>
    </rPh>
    <rPh sb="180" eb="182">
      <t>ヘンドウ</t>
    </rPh>
    <rPh sb="183" eb="184">
      <t>オオ</t>
    </rPh>
    <rPh sb="186" eb="187">
      <t>ウ</t>
    </rPh>
    <rPh sb="195" eb="196">
      <t>ヒク</t>
    </rPh>
    <rPh sb="206" eb="209">
      <t>スイセンカ</t>
    </rPh>
    <rPh sb="209" eb="210">
      <t>リツ</t>
    </rPh>
    <rPh sb="216" eb="218">
      <t>ゲンザイ</t>
    </rPh>
    <rPh sb="218" eb="220">
      <t>ルイジ</t>
    </rPh>
    <rPh sb="220" eb="222">
      <t>ダンタイ</t>
    </rPh>
    <rPh sb="223" eb="225">
      <t>ヘイキン</t>
    </rPh>
    <rPh sb="226" eb="227">
      <t>コ</t>
    </rPh>
    <rPh sb="233" eb="235">
      <t>ケイヒ</t>
    </rPh>
    <rPh sb="235" eb="237">
      <t>カイシュウ</t>
    </rPh>
    <rPh sb="237" eb="238">
      <t>リツ</t>
    </rPh>
    <rPh sb="239" eb="241">
      <t>シセツ</t>
    </rPh>
    <rPh sb="241" eb="244">
      <t>リヨウリツ</t>
    </rPh>
    <rPh sb="244" eb="246">
      <t>コウジョウ</t>
    </rPh>
    <rPh sb="251" eb="253">
      <t>シンキ</t>
    </rPh>
    <rPh sb="253" eb="255">
      <t>カニュウ</t>
    </rPh>
    <rPh sb="256" eb="257">
      <t>ヨ</t>
    </rPh>
    <phoneticPr fontId="4"/>
  </si>
  <si>
    <t>　処理区内にスキー場を有しており季節変動が大きく施設利用率は類似団体と比較し低くなっている。また、維持管理費の削減に努めているが施設規模が大きいため汚水処理原価が高くなっていることから経費回収率が低く一般会計の繰入に頼る経営となっている。　
　平成28年度から平成31年度にかけて公営企業会計の適用を進めていく。これにより資産等の状況を把握したり正確な経営を行うが可能となる。
　一方、今後見込まれる人口減少等により経営状況が厳しくなることが予想される。
　平成28年度に経営戦略を策定したが、平成31年度以降公営企業会計移行後に見直しを行い経営改善に努める。</t>
    <rPh sb="1" eb="3">
      <t>ショリ</t>
    </rPh>
    <rPh sb="3" eb="4">
      <t>ク</t>
    </rPh>
    <rPh sb="4" eb="5">
      <t>ナイ</t>
    </rPh>
    <rPh sb="9" eb="10">
      <t>ジョウ</t>
    </rPh>
    <rPh sb="11" eb="12">
      <t>ユウ</t>
    </rPh>
    <rPh sb="64" eb="66">
      <t>シセツ</t>
    </rPh>
    <rPh sb="66" eb="68">
      <t>キボ</t>
    </rPh>
    <rPh sb="69" eb="70">
      <t>オオ</t>
    </rPh>
    <rPh sb="74" eb="76">
      <t>オスイ</t>
    </rPh>
    <rPh sb="76" eb="78">
      <t>ショリ</t>
    </rPh>
    <rPh sb="78" eb="80">
      <t>ゲンカ</t>
    </rPh>
    <rPh sb="81" eb="82">
      <t>タカ</t>
    </rPh>
    <rPh sb="92" eb="94">
      <t>ケイヒ</t>
    </rPh>
    <rPh sb="94" eb="96">
      <t>カイシュウ</t>
    </rPh>
    <rPh sb="96" eb="97">
      <t>リツ</t>
    </rPh>
    <rPh sb="98" eb="99">
      <t>ヒク</t>
    </rPh>
    <rPh sb="100" eb="102">
      <t>イッパン</t>
    </rPh>
    <rPh sb="102" eb="104">
      <t>カイケイ</t>
    </rPh>
    <rPh sb="105" eb="107">
      <t>クリイレ</t>
    </rPh>
    <rPh sb="108" eb="109">
      <t>タヨ</t>
    </rPh>
    <rPh sb="110" eb="112">
      <t>ケイエイ</t>
    </rPh>
    <rPh sb="135" eb="136">
      <t>ド</t>
    </rPh>
    <rPh sb="179" eb="180">
      <t>オコナ</t>
    </rPh>
    <rPh sb="190" eb="192">
      <t>イッポウ</t>
    </rPh>
    <rPh sb="195" eb="19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</si>
</sst>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51816"/>
        <c:axId val="10905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9051816"/>
        <c:axId val="109052208"/>
      </c:lineChart>
      <c:dateAx>
        <c:axId val="109051816"/>
        <c:scaling>
          <c:orientation val="minMax"/>
        </c:scaling>
        <c:delete val="1"/>
        <c:axPos val="b"/>
        <c:numFmt formatCode="ge" sourceLinked="1"/>
        <c:majorTickMark val="none"/>
        <c:minorTickMark val="none"/>
        <c:tickLblPos val="none"/>
        <c:crossAx val="109052208"/>
        <c:crosses val="autoZero"/>
        <c:auto val="1"/>
        <c:lblOffset val="100"/>
        <c:baseTimeUnit val="years"/>
      </c:dateAx>
      <c:valAx>
        <c:axId val="10905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20.65</c:v>
                </c:pt>
                <c:pt idx="1">
                  <c:v>19.89</c:v>
                </c:pt>
                <c:pt idx="2">
                  <c:v>28.49</c:v>
                </c:pt>
                <c:pt idx="3">
                  <c:v>28.11</c:v>
                </c:pt>
                <c:pt idx="4">
                  <c:v>23.14</c:v>
                </c:pt>
              </c:numCache>
            </c:numRef>
          </c:val>
        </c:ser>
        <c:dLbls>
          <c:showLegendKey val="0"/>
          <c:showVal val="0"/>
          <c:showCatName val="0"/>
          <c:showSerName val="0"/>
          <c:showPercent val="0"/>
          <c:showBubbleSize val="0"/>
        </c:dLbls>
        <c:gapWidth val="150"/>
        <c:axId val="319598176"/>
        <c:axId val="31959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19598176"/>
        <c:axId val="319595432"/>
      </c:lineChart>
      <c:dateAx>
        <c:axId val="319598176"/>
        <c:scaling>
          <c:orientation val="minMax"/>
        </c:scaling>
        <c:delete val="1"/>
        <c:axPos val="b"/>
        <c:numFmt formatCode="ge" sourceLinked="1"/>
        <c:majorTickMark val="none"/>
        <c:minorTickMark val="none"/>
        <c:tickLblPos val="none"/>
        <c:crossAx val="319595432"/>
        <c:crosses val="autoZero"/>
        <c:auto val="1"/>
        <c:lblOffset val="100"/>
        <c:baseTimeUnit val="years"/>
      </c:dateAx>
      <c:valAx>
        <c:axId val="31959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83.06</c:v>
                </c:pt>
                <c:pt idx="1">
                  <c:v>83.15</c:v>
                </c:pt>
                <c:pt idx="2">
                  <c:v>84.24</c:v>
                </c:pt>
                <c:pt idx="3">
                  <c:v>86.8</c:v>
                </c:pt>
                <c:pt idx="4">
                  <c:v>87.1</c:v>
                </c:pt>
              </c:numCache>
            </c:numRef>
          </c:val>
        </c:ser>
        <c:dLbls>
          <c:showLegendKey val="0"/>
          <c:showVal val="0"/>
          <c:showCatName val="0"/>
          <c:showSerName val="0"/>
          <c:showPercent val="0"/>
          <c:showBubbleSize val="0"/>
        </c:dLbls>
        <c:gapWidth val="150"/>
        <c:axId val="319599352"/>
        <c:axId val="31959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19599352"/>
        <c:axId val="319598568"/>
      </c:lineChart>
      <c:dateAx>
        <c:axId val="319599352"/>
        <c:scaling>
          <c:orientation val="minMax"/>
        </c:scaling>
        <c:delete val="1"/>
        <c:axPos val="b"/>
        <c:numFmt formatCode="ge" sourceLinked="1"/>
        <c:majorTickMark val="none"/>
        <c:minorTickMark val="none"/>
        <c:tickLblPos val="none"/>
        <c:crossAx val="319598568"/>
        <c:crosses val="autoZero"/>
        <c:auto val="1"/>
        <c:lblOffset val="100"/>
        <c:baseTimeUnit val="years"/>
      </c:dateAx>
      <c:valAx>
        <c:axId val="31959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9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102.97</c:v>
                </c:pt>
                <c:pt idx="1">
                  <c:v>98.94</c:v>
                </c:pt>
                <c:pt idx="2">
                  <c:v>100.37</c:v>
                </c:pt>
                <c:pt idx="3">
                  <c:v>98.1</c:v>
                </c:pt>
                <c:pt idx="4">
                  <c:v>102.85</c:v>
                </c:pt>
              </c:numCache>
            </c:numRef>
          </c:val>
        </c:ser>
        <c:dLbls>
          <c:showLegendKey val="0"/>
          <c:showVal val="0"/>
          <c:showCatName val="0"/>
          <c:showSerName val="0"/>
          <c:showPercent val="0"/>
          <c:showBubbleSize val="0"/>
        </c:dLbls>
        <c:gapWidth val="150"/>
        <c:axId val="109053776"/>
        <c:axId val="31870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53776"/>
        <c:axId val="318705480"/>
      </c:lineChart>
      <c:dateAx>
        <c:axId val="109053776"/>
        <c:scaling>
          <c:orientation val="minMax"/>
        </c:scaling>
        <c:delete val="1"/>
        <c:axPos val="b"/>
        <c:numFmt formatCode="ge" sourceLinked="1"/>
        <c:majorTickMark val="none"/>
        <c:minorTickMark val="none"/>
        <c:tickLblPos val="none"/>
        <c:crossAx val="318705480"/>
        <c:crosses val="autoZero"/>
        <c:auto val="1"/>
        <c:lblOffset val="100"/>
        <c:baseTimeUnit val="years"/>
      </c:dateAx>
      <c:valAx>
        <c:axId val="31870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05088"/>
        <c:axId val="3187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05088"/>
        <c:axId val="318703520"/>
      </c:lineChart>
      <c:dateAx>
        <c:axId val="318705088"/>
        <c:scaling>
          <c:orientation val="minMax"/>
        </c:scaling>
        <c:delete val="1"/>
        <c:axPos val="b"/>
        <c:numFmt formatCode="ge" sourceLinked="1"/>
        <c:majorTickMark val="none"/>
        <c:minorTickMark val="none"/>
        <c:tickLblPos val="none"/>
        <c:crossAx val="318703520"/>
        <c:crosses val="autoZero"/>
        <c:auto val="1"/>
        <c:lblOffset val="100"/>
        <c:baseTimeUnit val="years"/>
      </c:dateAx>
      <c:valAx>
        <c:axId val="3187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02736"/>
        <c:axId val="31870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02736"/>
        <c:axId val="318701168"/>
      </c:lineChart>
      <c:dateAx>
        <c:axId val="318702736"/>
        <c:scaling>
          <c:orientation val="minMax"/>
        </c:scaling>
        <c:delete val="1"/>
        <c:axPos val="b"/>
        <c:numFmt formatCode="ge" sourceLinked="1"/>
        <c:majorTickMark val="none"/>
        <c:minorTickMark val="none"/>
        <c:tickLblPos val="none"/>
        <c:crossAx val="318701168"/>
        <c:crosses val="autoZero"/>
        <c:auto val="1"/>
        <c:lblOffset val="100"/>
        <c:baseTimeUnit val="years"/>
      </c:dateAx>
      <c:valAx>
        <c:axId val="31870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05872"/>
        <c:axId val="31870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05872"/>
        <c:axId val="318706264"/>
      </c:lineChart>
      <c:dateAx>
        <c:axId val="318705872"/>
        <c:scaling>
          <c:orientation val="minMax"/>
        </c:scaling>
        <c:delete val="1"/>
        <c:axPos val="b"/>
        <c:numFmt formatCode="ge" sourceLinked="1"/>
        <c:majorTickMark val="none"/>
        <c:minorTickMark val="none"/>
        <c:tickLblPos val="none"/>
        <c:crossAx val="318706264"/>
        <c:crosses val="autoZero"/>
        <c:auto val="1"/>
        <c:lblOffset val="100"/>
        <c:baseTimeUnit val="years"/>
      </c:dateAx>
      <c:valAx>
        <c:axId val="31870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07048"/>
        <c:axId val="31870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07048"/>
        <c:axId val="318707440"/>
      </c:lineChart>
      <c:dateAx>
        <c:axId val="318707048"/>
        <c:scaling>
          <c:orientation val="minMax"/>
        </c:scaling>
        <c:delete val="1"/>
        <c:axPos val="b"/>
        <c:numFmt formatCode="ge" sourceLinked="1"/>
        <c:majorTickMark val="none"/>
        <c:minorTickMark val="none"/>
        <c:tickLblPos val="none"/>
        <c:crossAx val="318707440"/>
        <c:crosses val="autoZero"/>
        <c:auto val="1"/>
        <c:lblOffset val="100"/>
        <c:baseTimeUnit val="years"/>
      </c:dateAx>
      <c:valAx>
        <c:axId val="31870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59.98</c:v>
                </c:pt>
              </c:numCache>
            </c:numRef>
          </c:val>
        </c:ser>
        <c:dLbls>
          <c:showLegendKey val="0"/>
          <c:showVal val="0"/>
          <c:showCatName val="0"/>
          <c:showSerName val="0"/>
          <c:showPercent val="0"/>
          <c:showBubbleSize val="0"/>
        </c:dLbls>
        <c:gapWidth val="150"/>
        <c:axId val="318701560"/>
        <c:axId val="31959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18701560"/>
        <c:axId val="319597392"/>
      </c:lineChart>
      <c:dateAx>
        <c:axId val="318701560"/>
        <c:scaling>
          <c:orientation val="minMax"/>
        </c:scaling>
        <c:delete val="1"/>
        <c:axPos val="b"/>
        <c:numFmt formatCode="ge" sourceLinked="1"/>
        <c:majorTickMark val="none"/>
        <c:minorTickMark val="none"/>
        <c:tickLblPos val="none"/>
        <c:crossAx val="319597392"/>
        <c:crosses val="autoZero"/>
        <c:auto val="1"/>
        <c:lblOffset val="100"/>
        <c:baseTimeUnit val="years"/>
      </c:dateAx>
      <c:valAx>
        <c:axId val="31959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0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35.630000000000003</c:v>
                </c:pt>
                <c:pt idx="1">
                  <c:v>25.23</c:v>
                </c:pt>
                <c:pt idx="2">
                  <c:v>45.67</c:v>
                </c:pt>
                <c:pt idx="3">
                  <c:v>46.55</c:v>
                </c:pt>
                <c:pt idx="4">
                  <c:v>52.44</c:v>
                </c:pt>
              </c:numCache>
            </c:numRef>
          </c:val>
        </c:ser>
        <c:dLbls>
          <c:showLegendKey val="0"/>
          <c:showVal val="0"/>
          <c:showCatName val="0"/>
          <c:showSerName val="0"/>
          <c:showPercent val="0"/>
          <c:showBubbleSize val="0"/>
        </c:dLbls>
        <c:gapWidth val="150"/>
        <c:axId val="319601312"/>
        <c:axId val="3195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19601312"/>
        <c:axId val="319595040"/>
      </c:lineChart>
      <c:dateAx>
        <c:axId val="319601312"/>
        <c:scaling>
          <c:orientation val="minMax"/>
        </c:scaling>
        <c:delete val="1"/>
        <c:axPos val="b"/>
        <c:numFmt formatCode="ge" sourceLinked="1"/>
        <c:majorTickMark val="none"/>
        <c:minorTickMark val="none"/>
        <c:tickLblPos val="none"/>
        <c:crossAx val="319595040"/>
        <c:crosses val="autoZero"/>
        <c:auto val="1"/>
        <c:lblOffset val="100"/>
        <c:baseTimeUnit val="years"/>
      </c:dateAx>
      <c:valAx>
        <c:axId val="3195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500.97</c:v>
                </c:pt>
                <c:pt idx="1">
                  <c:v>711.23</c:v>
                </c:pt>
                <c:pt idx="2">
                  <c:v>399.43</c:v>
                </c:pt>
                <c:pt idx="3">
                  <c:v>389.89</c:v>
                </c:pt>
                <c:pt idx="4">
                  <c:v>355.19</c:v>
                </c:pt>
              </c:numCache>
            </c:numRef>
          </c:val>
        </c:ser>
        <c:dLbls>
          <c:showLegendKey val="0"/>
          <c:showVal val="0"/>
          <c:showCatName val="0"/>
          <c:showSerName val="0"/>
          <c:showPercent val="0"/>
          <c:showBubbleSize val="0"/>
        </c:dLbls>
        <c:gapWidth val="150"/>
        <c:axId val="319597000"/>
        <c:axId val="31959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19597000"/>
        <c:axId val="319597784"/>
      </c:lineChart>
      <c:dateAx>
        <c:axId val="319597000"/>
        <c:scaling>
          <c:orientation val="minMax"/>
        </c:scaling>
        <c:delete val="1"/>
        <c:axPos val="b"/>
        <c:numFmt formatCode="ge" sourceLinked="1"/>
        <c:majorTickMark val="none"/>
        <c:minorTickMark val="none"/>
        <c:tickLblPos val="none"/>
        <c:crossAx val="319597784"/>
        <c:crosses val="autoZero"/>
        <c:auto val="1"/>
        <c:lblOffset val="100"/>
        <c:baseTimeUnit val="years"/>
      </c:dateAx>
      <c:valAx>
        <c:axId val="31959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9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3009</v>
      </c>
      <c r="AM8" s="50"/>
      <c r="AN8" s="50"/>
      <c r="AO8" s="50"/>
      <c r="AP8" s="50"/>
      <c r="AQ8" s="50"/>
      <c r="AR8" s="50"/>
      <c r="AS8" s="50"/>
      <c r="AT8" s="45">
        <f>データ!T6</f>
        <v>140.5</v>
      </c>
      <c r="AU8" s="45"/>
      <c r="AV8" s="45"/>
      <c r="AW8" s="45"/>
      <c r="AX8" s="45"/>
      <c r="AY8" s="45"/>
      <c r="AZ8" s="45"/>
      <c r="BA8" s="45"/>
      <c r="BB8" s="45">
        <f>データ!U6</f>
        <v>21.42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11.41</v>
      </c>
      <c r="Q10" s="45"/>
      <c r="R10" s="45"/>
      <c r="S10" s="45"/>
      <c r="T10" s="45"/>
      <c r="U10" s="45"/>
      <c r="V10" s="45"/>
      <c r="W10" s="45">
        <f>データ!Q6</f>
        <v>70.430000000000007</v>
      </c>
      <c r="X10" s="45"/>
      <c r="Y10" s="45"/>
      <c r="Z10" s="45"/>
      <c r="AA10" s="45"/>
      <c r="AB10" s="45"/>
      <c r="AC10" s="45"/>
      <c r="AD10" s="50">
        <f>データ!R6</f>
        <v>3236</v>
      </c>
      <c r="AE10" s="50"/>
      <c r="AF10" s="50"/>
      <c r="AG10" s="50"/>
      <c r="AH10" s="50"/>
      <c r="AI10" s="50"/>
      <c r="AJ10" s="50"/>
      <c r="AK10" s="2"/>
      <c r="AL10" s="50">
        <f>データ!V6</f>
        <v>341</v>
      </c>
      <c r="AM10" s="50"/>
      <c r="AN10" s="50"/>
      <c r="AO10" s="50"/>
      <c r="AP10" s="50"/>
      <c r="AQ10" s="50"/>
      <c r="AR10" s="50"/>
      <c r="AS10" s="50"/>
      <c r="AT10" s="45">
        <f>データ!W6</f>
        <v>0.15</v>
      </c>
      <c r="AU10" s="45"/>
      <c r="AV10" s="45"/>
      <c r="AW10" s="45"/>
      <c r="AX10" s="45"/>
      <c r="AY10" s="45"/>
      <c r="AZ10" s="45"/>
      <c r="BA10" s="45"/>
      <c r="BB10" s="45">
        <f>データ!X6</f>
        <v>2273.33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204251</v>
      </c>
      <c r="D6" s="33">
        <f t="shared" si="3"/>
        <v>47</v>
      </c>
      <c r="E6" s="33">
        <f t="shared" si="3"/>
        <v>17</v>
      </c>
      <c r="F6" s="33">
        <f t="shared" si="3"/>
        <v>5</v>
      </c>
      <c r="G6" s="33">
        <f t="shared" si="3"/>
        <v>0</v>
      </c>
      <c r="H6" s="33" t="str">
        <f t="shared" si="3"/>
        <v>長野県　木祖村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11.41</v>
      </c>
      <c r="Q6" s="34">
        <f t="shared" si="3"/>
        <v>70.430000000000007</v>
      </c>
      <c r="R6" s="34">
        <f t="shared" si="3"/>
        <v>3236</v>
      </c>
      <c r="S6" s="34">
        <f t="shared" si="3"/>
        <v>3009</v>
      </c>
      <c r="T6" s="34">
        <f t="shared" si="3"/>
        <v>140.5</v>
      </c>
      <c r="U6" s="34">
        <f t="shared" si="3"/>
        <v>21.42</v>
      </c>
      <c r="V6" s="34">
        <f t="shared" si="3"/>
        <v>341</v>
      </c>
      <c r="W6" s="34">
        <f t="shared" si="3"/>
        <v>0.15</v>
      </c>
      <c r="X6" s="34">
        <f t="shared" si="3"/>
        <v>2273.33</v>
      </c>
      <c r="Y6" s="35">
        <f>IF(Y7="",NA(),Y7)</f>
        <v>102.97</v>
      </c>
      <c r="Z6" s="35">
        <f t="shared" ref="Z6:AH6" si="4">IF(Z7="",NA(),Z7)</f>
        <v>98.94</v>
      </c>
      <c r="AA6" s="35">
        <f t="shared" si="4"/>
        <v>100.37</v>
      </c>
      <c r="AB6" s="35">
        <f t="shared" si="4"/>
        <v>98.1</v>
      </c>
      <c r="AC6" s="35">
        <f t="shared" si="4"/>
        <v>102.85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59.98</v>
      </c>
      <c r="BK6" s="35">
        <f t="shared" si="7"/>
        <v>1197.82</v>
      </c>
      <c r="BL6" s="35">
        <f t="shared" si="7"/>
        <v>1126.77</v>
      </c>
      <c r="BM6" s="35">
        <f t="shared" si="7"/>
        <v>1044.8</v>
      </c>
      <c r="BN6" s="35">
        <f t="shared" si="7"/>
        <v>1081.8</v>
      </c>
      <c r="BO6" s="35">
        <f t="shared" si="7"/>
        <v>974.93</v>
      </c>
      <c r="BP6" s="34" t="str">
        <f>IF(BP7="","",IF(BP7="-","【-】","【"&amp;SUBSTITUTE(TEXT(BP7,"#,##0.00"),"-","△")&amp;"】"))</f>
        <v>【914.53】</v>
      </c>
      <c r="BQ6" s="35">
        <f>IF(BQ7="",NA(),BQ7)</f>
        <v>35.630000000000003</v>
      </c>
      <c r="BR6" s="35">
        <f t="shared" ref="BR6:BZ6" si="8">IF(BR7="",NA(),BR7)</f>
        <v>25.23</v>
      </c>
      <c r="BS6" s="35">
        <f t="shared" si="8"/>
        <v>45.67</v>
      </c>
      <c r="BT6" s="35">
        <f t="shared" si="8"/>
        <v>46.55</v>
      </c>
      <c r="BU6" s="35">
        <f t="shared" si="8"/>
        <v>52.44</v>
      </c>
      <c r="BV6" s="35">
        <f t="shared" si="8"/>
        <v>51.03</v>
      </c>
      <c r="BW6" s="35">
        <f t="shared" si="8"/>
        <v>50.9</v>
      </c>
      <c r="BX6" s="35">
        <f t="shared" si="8"/>
        <v>50.82</v>
      </c>
      <c r="BY6" s="35">
        <f t="shared" si="8"/>
        <v>52.19</v>
      </c>
      <c r="BZ6" s="35">
        <f t="shared" si="8"/>
        <v>55.32</v>
      </c>
      <c r="CA6" s="34" t="str">
        <f>IF(CA7="","",IF(CA7="-","【-】","【"&amp;SUBSTITUTE(TEXT(CA7,"#,##0.00"),"-","△")&amp;"】"))</f>
        <v>【55.73】</v>
      </c>
      <c r="CB6" s="35">
        <f>IF(CB7="",NA(),CB7)</f>
        <v>500.97</v>
      </c>
      <c r="CC6" s="35">
        <f t="shared" ref="CC6:CK6" si="9">IF(CC7="",NA(),CC7)</f>
        <v>711.23</v>
      </c>
      <c r="CD6" s="35">
        <f t="shared" si="9"/>
        <v>399.43</v>
      </c>
      <c r="CE6" s="35">
        <f t="shared" si="9"/>
        <v>389.89</v>
      </c>
      <c r="CF6" s="35">
        <f t="shared" si="9"/>
        <v>355.19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20.65</v>
      </c>
      <c r="CN6" s="35">
        <f t="shared" ref="CN6:CV6" si="10">IF(CN7="",NA(),CN7)</f>
        <v>19.89</v>
      </c>
      <c r="CO6" s="35">
        <f t="shared" si="10"/>
        <v>28.49</v>
      </c>
      <c r="CP6" s="35">
        <f t="shared" si="10"/>
        <v>28.11</v>
      </c>
      <c r="CQ6" s="35">
        <f t="shared" si="10"/>
        <v>23.14</v>
      </c>
      <c r="CR6" s="35">
        <f t="shared" si="10"/>
        <v>54.74</v>
      </c>
      <c r="CS6" s="35">
        <f t="shared" si="10"/>
        <v>53.78</v>
      </c>
      <c r="CT6" s="35">
        <f t="shared" si="10"/>
        <v>53.24</v>
      </c>
      <c r="CU6" s="35">
        <f t="shared" si="10"/>
        <v>52.31</v>
      </c>
      <c r="CV6" s="35">
        <f t="shared" si="10"/>
        <v>60.65</v>
      </c>
      <c r="CW6" s="34" t="str">
        <f>IF(CW7="","",IF(CW7="-","【-】","【"&amp;SUBSTITUTE(TEXT(CW7,"#,##0.00"),"-","△")&amp;"】"))</f>
        <v>【59.15】</v>
      </c>
      <c r="CX6" s="35">
        <f>IF(CX7="",NA(),CX7)</f>
        <v>83.06</v>
      </c>
      <c r="CY6" s="35">
        <f t="shared" ref="CY6:DG6" si="11">IF(CY7="",NA(),CY7)</f>
        <v>83.15</v>
      </c>
      <c r="CZ6" s="35">
        <f t="shared" si="11"/>
        <v>84.24</v>
      </c>
      <c r="DA6" s="35">
        <f t="shared" si="11"/>
        <v>86.8</v>
      </c>
      <c r="DB6" s="35">
        <f t="shared" si="11"/>
        <v>87.1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204251</v>
      </c>
      <c r="D7" s="37">
        <v>47</v>
      </c>
      <c r="E7" s="37">
        <v>17</v>
      </c>
      <c r="F7" s="37">
        <v>5</v>
      </c>
      <c r="G7" s="37">
        <v>0</v>
      </c>
      <c r="H7" s="37" t="s">
        <v>110</v>
      </c>
      <c r="I7" s="37" t="s">
        <v>111</v>
      </c>
      <c r="J7" s="37" t="s">
        <v>112</v>
      </c>
      <c r="K7" s="37" t="s">
        <v>113</v>
      </c>
      <c r="L7" s="37" t="s">
        <v>114</v>
      </c>
      <c r="M7" s="37"/>
      <c r="N7" s="38" t="s">
        <v>115</v>
      </c>
      <c r="O7" s="38" t="s">
        <v>116</v>
      </c>
      <c r="P7" s="38">
        <v>11.41</v>
      </c>
      <c r="Q7" s="38">
        <v>70.430000000000007</v>
      </c>
      <c r="R7" s="38">
        <v>3236</v>
      </c>
      <c r="S7" s="38">
        <v>3009</v>
      </c>
      <c r="T7" s="38">
        <v>140.5</v>
      </c>
      <c r="U7" s="38">
        <v>21.42</v>
      </c>
      <c r="V7" s="38">
        <v>341</v>
      </c>
      <c r="W7" s="38">
        <v>0.15</v>
      </c>
      <c r="X7" s="38">
        <v>2273.33</v>
      </c>
      <c r="Y7" s="38">
        <v>102.97</v>
      </c>
      <c r="Z7" s="38">
        <v>98.94</v>
      </c>
      <c r="AA7" s="38">
        <v>100.37</v>
      </c>
      <c r="AB7" s="38">
        <v>98.1</v>
      </c>
      <c r="AC7" s="38">
        <v>102.85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59.98</v>
      </c>
      <c r="BK7" s="38">
        <v>1197.82</v>
      </c>
      <c r="BL7" s="38">
        <v>1126.77</v>
      </c>
      <c r="BM7" s="38">
        <v>1044.8</v>
      </c>
      <c r="BN7" s="38">
        <v>1081.8</v>
      </c>
      <c r="BO7" s="38">
        <v>974.93</v>
      </c>
      <c r="BP7" s="38">
        <v>914.53</v>
      </c>
      <c r="BQ7" s="38">
        <v>35.630000000000003</v>
      </c>
      <c r="BR7" s="38">
        <v>25.23</v>
      </c>
      <c r="BS7" s="38">
        <v>45.67</v>
      </c>
      <c r="BT7" s="38">
        <v>46.55</v>
      </c>
      <c r="BU7" s="38">
        <v>52.44</v>
      </c>
      <c r="BV7" s="38">
        <v>51.03</v>
      </c>
      <c r="BW7" s="38">
        <v>50.9</v>
      </c>
      <c r="BX7" s="38">
        <v>50.82</v>
      </c>
      <c r="BY7" s="38">
        <v>52.19</v>
      </c>
      <c r="BZ7" s="38">
        <v>55.32</v>
      </c>
      <c r="CA7" s="38">
        <v>55.73</v>
      </c>
      <c r="CB7" s="38">
        <v>500.97</v>
      </c>
      <c r="CC7" s="38">
        <v>711.23</v>
      </c>
      <c r="CD7" s="38">
        <v>399.43</v>
      </c>
      <c r="CE7" s="38">
        <v>389.89</v>
      </c>
      <c r="CF7" s="38">
        <v>355.19</v>
      </c>
      <c r="CG7" s="38">
        <v>289.60000000000002</v>
      </c>
      <c r="CH7" s="38">
        <v>293.27</v>
      </c>
      <c r="CI7" s="38">
        <v>300.52</v>
      </c>
      <c r="CJ7" s="38">
        <v>296.14</v>
      </c>
      <c r="CK7" s="38">
        <v>283.17</v>
      </c>
      <c r="CL7" s="38">
        <v>276.77999999999997</v>
      </c>
      <c r="CM7" s="38">
        <v>20.65</v>
      </c>
      <c r="CN7" s="38">
        <v>19.89</v>
      </c>
      <c r="CO7" s="38">
        <v>28.49</v>
      </c>
      <c r="CP7" s="38">
        <v>28.11</v>
      </c>
      <c r="CQ7" s="38">
        <v>23.14</v>
      </c>
      <c r="CR7" s="38">
        <v>54.74</v>
      </c>
      <c r="CS7" s="38">
        <v>53.78</v>
      </c>
      <c r="CT7" s="38">
        <v>53.24</v>
      </c>
      <c r="CU7" s="38">
        <v>52.31</v>
      </c>
      <c r="CV7" s="38">
        <v>60.65</v>
      </c>
      <c r="CW7" s="38">
        <v>59.15</v>
      </c>
      <c r="CX7" s="38">
        <v>83.06</v>
      </c>
      <c r="CY7" s="38">
        <v>83.15</v>
      </c>
      <c r="CZ7" s="38">
        <v>84.24</v>
      </c>
      <c r="DA7" s="38">
        <v>86.8</v>
      </c>
      <c r="DB7" s="38">
        <v>87.1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2018-02-13T01:33:01Z</cp:lastPrinted>
  <dcterms:created xsi:type="dcterms:W3CDTF">2017-12-25T02:29:03Z</dcterms:created>
  <dcterms:modified xsi:type="dcterms:W3CDTF">2018-02-13T04:44:32Z</dcterms:modified>
</cp:coreProperties>
</file>