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13014\上下水道業務\上下水道（Ｈ22～）\公営企業関係\経営戦略関係\公営企業　経営分析関係\H28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T8" i="4"/>
  <c r="AL8"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<sst xmlns="http://schemas.openxmlformats.org/spreadsheetml/2006/main" count="240" uniqueCount="125">
  <si>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</si>
  <si>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</si>
  <si>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</si>
  <si>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</si>
  <si>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</si>
  <si>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</si>
  <si>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</si>
  <si>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</si>
  <si>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</si>
  <si>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</si>
  <si>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</si>
  <si>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</si>
  <si>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</si>
  <si>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</si>
  <si>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</si>
  <si>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</si>
  <si>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</si>
  <si>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</si>
  <si>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</si>
  <si>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</si>
  <si>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</si>
  <si>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</si>
  <si>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</si>
  <si>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</si>
  <si>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</si>
  <si>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</si>
  <si>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</si>
  <si>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</si>
  <si>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</si>
  <si>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</si>
  <si>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</si>
  <si>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</si>
  <si>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</si>
  <si>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</si>
  <si>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</si>
  <si>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</si>
  <si>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</si>
  <si>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</si>
  <si>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</si>
  <si>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</si>
  <si>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</si>
  <si>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</si>
  <si>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</si>
  <si>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</si>
  <si>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</si>
  <si>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</si>
  <si>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</si>
  <si>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</si>
  <si>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</si>
  <si>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</si>
  <si>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</si>
  <si>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</si>
  <si>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</si>
  <si>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</si>
  <si>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</si>
  <si>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</si>
  <si>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</si>
  <si>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</si>
  <si>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</si>
  <si>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</si>
  <si>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</si>
  <si>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</si>
  <si>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</si>
  <si>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</si>
  <si>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</si>
  <si>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</si>
  <si>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</si>
  <si>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</si>
  <si>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</si>
  <si>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</si>
  <si>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</si>
  <si>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</si>
  <si>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</si>
  <si>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</si>
  <si>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</si>
  <si>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</si>
  <si>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</si>
  <si>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</si>
  <si>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</si>
  <si>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</si>
  <si>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</si>
  <si>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</si>
  <si>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</si>
  <si>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</si>
  <si>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</si>
  <si>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</si>
  <si>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</si>
  <si>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</si>
  <si>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</si>
  <si>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</si>
  <si>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</si>
  <si>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</si>
  <si>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</si>
  <si>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</si>
  <si>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</si>
  <si>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</si>
  <si>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</si>
  <si>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</si>
  <si>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</si>
  <si>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</si>
  <si>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</si>
  <si>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</si>
  <si>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</si>
  <si>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</si>
  <si>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</si>
  <si>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</si>
  <si>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</si>
  <si>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</si>
  <si>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</si>
  <si>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南木曽町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</si>
  <si>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</si>
  <si>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</si>
  <si>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</si>
  <si>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</si>
  <si>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</si>
  <si>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</si>
  <si>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</si>
  <si>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</si>
  <si>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</si>
  <si>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</si>
  <si>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</si>
  <si>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該施設のある地区は、過疎化により人口が減少するとともに若者の定住が少ない地域である。また、観光施設の閉館や事業所の閉鎖など厳しい状況におかれている。こうした中効率向上のため、特定環境保全公共下水道と同様にスクラム下水道に参加し、濃縮汚泥を集約し共同処理を行っている。水洗化率はほぼ同水準で推移しているが、施設・設備の老朽化が進みつつあるため、計画的な修繕を行っていく必要がある。今後は維持管理費の節減に加え適正な下水道料金の設定が必要である。</t>
    <rPh sb="55" eb="58">
      <t>ジギョウショ</t>
    </rPh>
    <rPh sb="59" eb="61">
      <t>ヘイサ</t>
    </rPh>
    <rPh sb="80" eb="81">
      <t>ナカ</t>
    </rPh>
    <rPh sb="81" eb="83">
      <t>コウリツ</t>
    </rPh>
    <rPh sb="83" eb="85">
      <t>コウジョウ</t>
    </rPh>
    <rPh sb="157" eb="159">
      <t>セツビ</t>
    </rPh>
    <rPh sb="164" eb="165">
      <t>スス</t>
    </rPh>
    <rPh sb="173" eb="176">
      <t>ケイカクテキ</t>
    </rPh>
    <rPh sb="191" eb="193">
      <t>コンゴ</t>
    </rPh>
    <rPh sb="203" eb="204">
      <t>クワ</t>
    </rPh>
    <phoneticPr fontId="4"/>
  </si>
  <si>
    <t>非設置</t>
    <rPh sb="0" eb="1">
      <t>ヒ</t>
    </rPh>
    <rPh sb="1" eb="3">
      <t>セッチ</t>
    </rPh>
    <phoneticPr fontId="4"/>
  </si>
  <si>
    <t>　蘭地区農業集落排水事業の工事は完結しており、平成12年の供用開始から16年が経過している。平成28年度までは菅渠の更新は行っていないが、終末処理場である「あららぎ浄化センター」は、経年劣化している施設について随時更新を図っている。今後は、機能診断・最適整備構想を策定し、計画的な施設の修繕を行っていく予定がある。</t>
    <rPh sb="29" eb="31">
      <t>キョウヨウ</t>
    </rPh>
    <rPh sb="31" eb="33">
      <t>カイシ</t>
    </rPh>
    <rPh sb="37" eb="38">
      <t>ネン</t>
    </rPh>
    <rPh sb="39" eb="41">
      <t>ケイカ</t>
    </rPh>
    <rPh sb="69" eb="71">
      <t>シュウマツ</t>
    </rPh>
    <rPh sb="71" eb="74">
      <t>ショリジョウ</t>
    </rPh>
    <rPh sb="136" eb="139">
      <t>ケイカクテキ</t>
    </rPh>
    <rPh sb="151" eb="153">
      <t>ヨテイ</t>
    </rPh>
    <phoneticPr fontId="4"/>
  </si>
  <si>
    <t>　①収益的収支比率は、H27年度以降向上しつつあるが、下水道使用料のほかに基準外繰入金に依存しているため、経費節減に努めていく必要がある。
　⑤経費回収率は、類似団体平均値より高い水準にはあるが、一層の経費節減と共に適正な料金設定を検討する必要がある。
　⑥汚水処理原価は、近年類似団体平均値を上回っている。人口減少や事業所の閉鎖に伴う有収水量の減少が主要因と考えられ、経費節減と共に定住対策の推進を図る必要がある。
　⑦施設利用率は、類似団体より低い水準を推移している。過疎化による人口減少が進んでいるためと考えられる。施設規模に応じた適正な利用を図るためには、定住化促進などの対策による人口の増加が不可欠である。
　⑧水洗化率は、類似団体より高い水準にあるが、接続をしていない住民の方へ周知を図り、100％の水洗化率を目標に事業を進めていく。</t>
    <rPh sb="14" eb="16">
      <t>ネンド</t>
    </rPh>
    <rPh sb="16" eb="18">
      <t>イコウ</t>
    </rPh>
    <rPh sb="18" eb="20">
      <t>コウジョウ</t>
    </rPh>
    <rPh sb="99" eb="101">
      <t>イッソウ</t>
    </rPh>
    <rPh sb="107" eb="108">
      <t>トモ</t>
    </rPh>
    <rPh sb="114" eb="116">
      <t>セッテイ</t>
    </rPh>
    <rPh sb="139" eb="141">
      <t>キンネン</t>
    </rPh>
    <rPh sb="156" eb="158">
      <t>ジンコウ</t>
    </rPh>
    <rPh sb="158" eb="160">
      <t>ゲンショウ</t>
    </rPh>
    <rPh sb="161" eb="164">
      <t>ジギョウショ</t>
    </rPh>
    <rPh sb="165" eb="167">
      <t>ヘイサ</t>
    </rPh>
    <rPh sb="168" eb="169">
      <t>トモナ</t>
    </rPh>
    <rPh sb="170" eb="172">
      <t>ユウシュウ</t>
    </rPh>
    <rPh sb="172" eb="174">
      <t>スイリョウ</t>
    </rPh>
    <rPh sb="175" eb="177">
      <t>ゲンショウ</t>
    </rPh>
    <rPh sb="178" eb="181">
      <t>シュヨウイン</t>
    </rPh>
    <rPh sb="182" eb="183">
      <t>カンガ</t>
    </rPh>
    <rPh sb="187" eb="189">
      <t>ケイヒ</t>
    </rPh>
    <rPh sb="189" eb="191">
      <t>セツゲン</t>
    </rPh>
    <rPh sb="192" eb="193">
      <t>トモ</t>
    </rPh>
    <rPh sb="194" eb="196">
      <t>テイジュウ</t>
    </rPh>
    <rPh sb="196" eb="198">
      <t>タイサク</t>
    </rPh>
    <rPh sb="199" eb="201">
      <t>スイシン</t>
    </rPh>
    <rPh sb="202" eb="203">
      <t>ハカ</t>
    </rPh>
    <rPh sb="204" eb="206">
      <t>ヒツヨウ</t>
    </rPh>
    <rPh sb="245" eb="247">
      <t>ジンコウ</t>
    </rPh>
    <rPh sb="250" eb="25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</si>
</sst>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4655208"/>
        <c:axId val="2246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224655208"/>
        <c:axId val="224654816"/>
      </c:lineChart>
      <c:dateAx>
        <c:axId val="224655208"/>
        <c:scaling>
          <c:orientation val="minMax"/>
        </c:scaling>
        <c:delete val="1"/>
        <c:axPos val="b"/>
        <c:numFmt formatCode="ge" sourceLinked="1"/>
        <c:majorTickMark val="none"/>
        <c:minorTickMark val="none"/>
        <c:tickLblPos val="none"/>
        <c:crossAx val="224654816"/>
        <c:crosses val="autoZero"/>
        <c:auto val="1"/>
        <c:lblOffset val="100"/>
        <c:baseTimeUnit val="years"/>
      </c:dateAx>
      <c:valAx>
        <c:axId val="2246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65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32.74</c:v>
                </c:pt>
                <c:pt idx="1">
                  <c:v>31.17</c:v>
                </c:pt>
                <c:pt idx="2">
                  <c:v>30.49</c:v>
                </c:pt>
                <c:pt idx="3">
                  <c:v>30.04</c:v>
                </c:pt>
                <c:pt idx="4">
                  <c:v>30.04</c:v>
                </c:pt>
              </c:numCache>
            </c:numRef>
          </c:val>
        </c:ser>
        <c:dLbls>
          <c:showLegendKey val="0"/>
          <c:showVal val="0"/>
          <c:showCatName val="0"/>
          <c:showSerName val="0"/>
          <c:showPercent val="0"/>
          <c:showBubbleSize val="0"/>
        </c:dLbls>
        <c:gapWidth val="150"/>
        <c:axId val="222689456"/>
        <c:axId val="22268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ser>
        <c:dLbls>
          <c:showLegendKey val="0"/>
          <c:showVal val="0"/>
          <c:showCatName val="0"/>
          <c:showSerName val="0"/>
          <c:showPercent val="0"/>
          <c:showBubbleSize val="0"/>
        </c:dLbls>
        <c:marker val="1"/>
        <c:smooth val="0"/>
        <c:axId val="222689456"/>
        <c:axId val="222689848"/>
      </c:lineChart>
      <c:dateAx>
        <c:axId val="222689456"/>
        <c:scaling>
          <c:orientation val="minMax"/>
        </c:scaling>
        <c:delete val="1"/>
        <c:axPos val="b"/>
        <c:numFmt formatCode="ge" sourceLinked="1"/>
        <c:majorTickMark val="none"/>
        <c:minorTickMark val="none"/>
        <c:tickLblPos val="none"/>
        <c:crossAx val="222689848"/>
        <c:crosses val="autoZero"/>
        <c:auto val="1"/>
        <c:lblOffset val="100"/>
        <c:baseTimeUnit val="years"/>
      </c:dateAx>
      <c:valAx>
        <c:axId val="22268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8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84.17</c:v>
                </c:pt>
                <c:pt idx="1">
                  <c:v>85.03</c:v>
                </c:pt>
                <c:pt idx="2">
                  <c:v>84.84</c:v>
                </c:pt>
                <c:pt idx="3">
                  <c:v>85.09</c:v>
                </c:pt>
                <c:pt idx="4">
                  <c:v>85.12</c:v>
                </c:pt>
              </c:numCache>
            </c:numRef>
          </c:val>
        </c:ser>
        <c:dLbls>
          <c:showLegendKey val="0"/>
          <c:showVal val="0"/>
          <c:showCatName val="0"/>
          <c:showSerName val="0"/>
          <c:showPercent val="0"/>
          <c:showBubbleSize val="0"/>
        </c:dLbls>
        <c:gapWidth val="150"/>
        <c:axId val="222857856"/>
        <c:axId val="22285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ser>
        <c:dLbls>
          <c:showLegendKey val="0"/>
          <c:showVal val="0"/>
          <c:showCatName val="0"/>
          <c:showSerName val="0"/>
          <c:showPercent val="0"/>
          <c:showBubbleSize val="0"/>
        </c:dLbls>
        <c:marker val="1"/>
        <c:smooth val="0"/>
        <c:axId val="222857856"/>
        <c:axId val="222858248"/>
      </c:lineChart>
      <c:dateAx>
        <c:axId val="222857856"/>
        <c:scaling>
          <c:orientation val="minMax"/>
        </c:scaling>
        <c:delete val="1"/>
        <c:axPos val="b"/>
        <c:numFmt formatCode="ge" sourceLinked="1"/>
        <c:majorTickMark val="none"/>
        <c:minorTickMark val="none"/>
        <c:tickLblPos val="none"/>
        <c:crossAx val="222858248"/>
        <c:crosses val="autoZero"/>
        <c:auto val="1"/>
        <c:lblOffset val="100"/>
        <c:baseTimeUnit val="years"/>
      </c:dateAx>
      <c:valAx>
        <c:axId val="22285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82.15</c:v>
                </c:pt>
                <c:pt idx="1">
                  <c:v>85.25</c:v>
                </c:pt>
                <c:pt idx="2">
                  <c:v>79.41</c:v>
                </c:pt>
                <c:pt idx="3">
                  <c:v>82.92</c:v>
                </c:pt>
                <c:pt idx="4">
                  <c:v>89.39</c:v>
                </c:pt>
              </c:numCache>
            </c:numRef>
          </c:val>
        </c:ser>
        <c:dLbls>
          <c:showLegendKey val="0"/>
          <c:showVal val="0"/>
          <c:showCatName val="0"/>
          <c:showSerName val="0"/>
          <c:showPercent val="0"/>
          <c:showBubbleSize val="0"/>
        </c:dLbls>
        <c:gapWidth val="150"/>
        <c:axId val="224657560"/>
        <c:axId val="22465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657560"/>
        <c:axId val="224657168"/>
      </c:lineChart>
      <c:dateAx>
        <c:axId val="224657560"/>
        <c:scaling>
          <c:orientation val="minMax"/>
        </c:scaling>
        <c:delete val="1"/>
        <c:axPos val="b"/>
        <c:numFmt formatCode="ge" sourceLinked="1"/>
        <c:majorTickMark val="none"/>
        <c:minorTickMark val="none"/>
        <c:tickLblPos val="none"/>
        <c:crossAx val="224657168"/>
        <c:crosses val="autoZero"/>
        <c:auto val="1"/>
        <c:lblOffset val="100"/>
        <c:baseTimeUnit val="years"/>
      </c:dateAx>
      <c:valAx>
        <c:axId val="22465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65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292136"/>
        <c:axId val="19629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292136"/>
        <c:axId val="196295664"/>
      </c:lineChart>
      <c:dateAx>
        <c:axId val="196292136"/>
        <c:scaling>
          <c:orientation val="minMax"/>
        </c:scaling>
        <c:delete val="1"/>
        <c:axPos val="b"/>
        <c:numFmt formatCode="ge" sourceLinked="1"/>
        <c:majorTickMark val="none"/>
        <c:minorTickMark val="none"/>
        <c:tickLblPos val="none"/>
        <c:crossAx val="196295664"/>
        <c:crosses val="autoZero"/>
        <c:auto val="1"/>
        <c:lblOffset val="100"/>
        <c:baseTimeUnit val="years"/>
      </c:dateAx>
      <c:valAx>
        <c:axId val="19629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9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295272"/>
        <c:axId val="19629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295272"/>
        <c:axId val="196292920"/>
      </c:lineChart>
      <c:dateAx>
        <c:axId val="196295272"/>
        <c:scaling>
          <c:orientation val="minMax"/>
        </c:scaling>
        <c:delete val="1"/>
        <c:axPos val="b"/>
        <c:numFmt formatCode="ge" sourceLinked="1"/>
        <c:majorTickMark val="none"/>
        <c:minorTickMark val="none"/>
        <c:tickLblPos val="none"/>
        <c:crossAx val="196292920"/>
        <c:crosses val="autoZero"/>
        <c:auto val="1"/>
        <c:lblOffset val="100"/>
        <c:baseTimeUnit val="years"/>
      </c:dateAx>
      <c:valAx>
        <c:axId val="19629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9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654288"/>
        <c:axId val="19665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654288"/>
        <c:axId val="196650760"/>
      </c:lineChart>
      <c:dateAx>
        <c:axId val="196654288"/>
        <c:scaling>
          <c:orientation val="minMax"/>
        </c:scaling>
        <c:delete val="1"/>
        <c:axPos val="b"/>
        <c:numFmt formatCode="ge" sourceLinked="1"/>
        <c:majorTickMark val="none"/>
        <c:minorTickMark val="none"/>
        <c:tickLblPos val="none"/>
        <c:crossAx val="196650760"/>
        <c:crosses val="autoZero"/>
        <c:auto val="1"/>
        <c:lblOffset val="100"/>
        <c:baseTimeUnit val="years"/>
      </c:dateAx>
      <c:valAx>
        <c:axId val="19665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5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251560"/>
        <c:axId val="19625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251560"/>
        <c:axId val="196253520"/>
      </c:lineChart>
      <c:dateAx>
        <c:axId val="196251560"/>
        <c:scaling>
          <c:orientation val="minMax"/>
        </c:scaling>
        <c:delete val="1"/>
        <c:axPos val="b"/>
        <c:numFmt formatCode="ge" sourceLinked="1"/>
        <c:majorTickMark val="none"/>
        <c:minorTickMark val="none"/>
        <c:tickLblPos val="none"/>
        <c:crossAx val="196253520"/>
        <c:crosses val="autoZero"/>
        <c:auto val="1"/>
        <c:lblOffset val="100"/>
        <c:baseTimeUnit val="years"/>
      </c:dateAx>
      <c:valAx>
        <c:axId val="19625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5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6653896"/>
        <c:axId val="19625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ser>
        <c:dLbls>
          <c:showLegendKey val="0"/>
          <c:showVal val="0"/>
          <c:showCatName val="0"/>
          <c:showSerName val="0"/>
          <c:showPercent val="0"/>
          <c:showBubbleSize val="0"/>
        </c:dLbls>
        <c:marker val="1"/>
        <c:smooth val="0"/>
        <c:axId val="196653896"/>
        <c:axId val="196253912"/>
      </c:lineChart>
      <c:dateAx>
        <c:axId val="196653896"/>
        <c:scaling>
          <c:orientation val="minMax"/>
        </c:scaling>
        <c:delete val="1"/>
        <c:axPos val="b"/>
        <c:numFmt formatCode="ge" sourceLinked="1"/>
        <c:majorTickMark val="none"/>
        <c:minorTickMark val="none"/>
        <c:tickLblPos val="none"/>
        <c:crossAx val="196253912"/>
        <c:crosses val="autoZero"/>
        <c:auto val="1"/>
        <c:lblOffset val="100"/>
        <c:baseTimeUnit val="years"/>
      </c:dateAx>
      <c:valAx>
        <c:axId val="19625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5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64.400000000000006</c:v>
                </c:pt>
                <c:pt idx="1">
                  <c:v>69.34</c:v>
                </c:pt>
                <c:pt idx="2">
                  <c:v>54.54</c:v>
                </c:pt>
                <c:pt idx="3">
                  <c:v>53.98</c:v>
                </c:pt>
                <c:pt idx="4">
                  <c:v>61.52</c:v>
                </c:pt>
              </c:numCache>
            </c:numRef>
          </c:val>
        </c:ser>
        <c:dLbls>
          <c:showLegendKey val="0"/>
          <c:showVal val="0"/>
          <c:showCatName val="0"/>
          <c:showSerName val="0"/>
          <c:showPercent val="0"/>
          <c:showBubbleSize val="0"/>
        </c:dLbls>
        <c:gapWidth val="150"/>
        <c:axId val="226420568"/>
        <c:axId val="22642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ser>
        <c:dLbls>
          <c:showLegendKey val="0"/>
          <c:showVal val="0"/>
          <c:showCatName val="0"/>
          <c:showSerName val="0"/>
          <c:showPercent val="0"/>
          <c:showBubbleSize val="0"/>
        </c:dLbls>
        <c:marker val="1"/>
        <c:smooth val="0"/>
        <c:axId val="226420568"/>
        <c:axId val="226420176"/>
      </c:lineChart>
      <c:dateAx>
        <c:axId val="226420568"/>
        <c:scaling>
          <c:orientation val="minMax"/>
        </c:scaling>
        <c:delete val="1"/>
        <c:axPos val="b"/>
        <c:numFmt formatCode="ge" sourceLinked="1"/>
        <c:majorTickMark val="none"/>
        <c:minorTickMark val="none"/>
        <c:tickLblPos val="none"/>
        <c:crossAx val="226420176"/>
        <c:crosses val="autoZero"/>
        <c:auto val="1"/>
        <c:lblOffset val="100"/>
        <c:baseTimeUnit val="years"/>
      </c:dateAx>
      <c:valAx>
        <c:axId val="22642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2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358.77</c:v>
                </c:pt>
                <c:pt idx="1">
                  <c:v>337.22</c:v>
                </c:pt>
                <c:pt idx="2">
                  <c:v>454.63</c:v>
                </c:pt>
                <c:pt idx="3">
                  <c:v>463.85</c:v>
                </c:pt>
                <c:pt idx="4">
                  <c:v>407.03</c:v>
                </c:pt>
              </c:numCache>
            </c:numRef>
          </c:val>
        </c:ser>
        <c:dLbls>
          <c:showLegendKey val="0"/>
          <c:showVal val="0"/>
          <c:showCatName val="0"/>
          <c:showSerName val="0"/>
          <c:showPercent val="0"/>
          <c:showBubbleSize val="0"/>
        </c:dLbls>
        <c:gapWidth val="150"/>
        <c:axId val="222687888"/>
        <c:axId val="22268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ser>
        <c:dLbls>
          <c:showLegendKey val="0"/>
          <c:showVal val="0"/>
          <c:showCatName val="0"/>
          <c:showSerName val="0"/>
          <c:showPercent val="0"/>
          <c:showBubbleSize val="0"/>
        </c:dLbls>
        <c:marker val="1"/>
        <c:smooth val="0"/>
        <c:axId val="222687888"/>
        <c:axId val="222688280"/>
      </c:lineChart>
      <c:dateAx>
        <c:axId val="222687888"/>
        <c:scaling>
          <c:orientation val="minMax"/>
        </c:scaling>
        <c:delete val="1"/>
        <c:axPos val="b"/>
        <c:numFmt formatCode="ge" sourceLinked="1"/>
        <c:majorTickMark val="none"/>
        <c:minorTickMark val="none"/>
        <c:tickLblPos val="none"/>
        <c:crossAx val="222688280"/>
        <c:crosses val="autoZero"/>
        <c:auto val="1"/>
        <c:lblOffset val="100"/>
        <c:baseTimeUnit val="years"/>
      </c:dateAx>
      <c:valAx>
        <c:axId val="22268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8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0" zoomScale="80" zoomScaleNormal="8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南木曽町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4344</v>
      </c>
      <c r="AM8" s="50"/>
      <c r="AN8" s="50"/>
      <c r="AO8" s="50"/>
      <c r="AP8" s="50"/>
      <c r="AQ8" s="50"/>
      <c r="AR8" s="50"/>
      <c r="AS8" s="50"/>
      <c r="AT8" s="45">
        <f>データ!T6</f>
        <v>215.93</v>
      </c>
      <c r="AU8" s="45"/>
      <c r="AV8" s="45"/>
      <c r="AW8" s="45"/>
      <c r="AX8" s="45"/>
      <c r="AY8" s="45"/>
      <c r="AZ8" s="45"/>
      <c r="BA8" s="45"/>
      <c r="BB8" s="45">
        <f>データ!U6</f>
        <v>20.12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17.23</v>
      </c>
      <c r="Q10" s="45"/>
      <c r="R10" s="45"/>
      <c r="S10" s="45"/>
      <c r="T10" s="45"/>
      <c r="U10" s="45"/>
      <c r="V10" s="45"/>
      <c r="W10" s="45">
        <f>データ!Q6</f>
        <v>100</v>
      </c>
      <c r="X10" s="45"/>
      <c r="Y10" s="45"/>
      <c r="Z10" s="45"/>
      <c r="AA10" s="45"/>
      <c r="AB10" s="45"/>
      <c r="AC10" s="45"/>
      <c r="AD10" s="50">
        <f>データ!R6</f>
        <v>4000</v>
      </c>
      <c r="AE10" s="50"/>
      <c r="AF10" s="50"/>
      <c r="AG10" s="50"/>
      <c r="AH10" s="50"/>
      <c r="AI10" s="50"/>
      <c r="AJ10" s="50"/>
      <c r="AK10" s="2"/>
      <c r="AL10" s="50">
        <f>データ!V6</f>
        <v>739</v>
      </c>
      <c r="AM10" s="50"/>
      <c r="AN10" s="50"/>
      <c r="AO10" s="50"/>
      <c r="AP10" s="50"/>
      <c r="AQ10" s="50"/>
      <c r="AR10" s="50"/>
      <c r="AS10" s="50"/>
      <c r="AT10" s="45">
        <f>データ!W6</f>
        <v>0.28000000000000003</v>
      </c>
      <c r="AU10" s="45"/>
      <c r="AV10" s="45"/>
      <c r="AW10" s="45"/>
      <c r="AX10" s="45"/>
      <c r="AY10" s="45"/>
      <c r="AZ10" s="45"/>
      <c r="BA10" s="45"/>
      <c r="BB10" s="45">
        <f>データ!X6</f>
        <v>2639.29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204234</v>
      </c>
      <c r="D6" s="33">
        <f t="shared" si="3"/>
        <v>47</v>
      </c>
      <c r="E6" s="33">
        <f t="shared" si="3"/>
        <v>17</v>
      </c>
      <c r="F6" s="33">
        <f t="shared" si="3"/>
        <v>5</v>
      </c>
      <c r="G6" s="33">
        <f t="shared" si="3"/>
        <v>0</v>
      </c>
      <c r="H6" s="33" t="str">
        <f t="shared" si="3"/>
        <v>長野県　南木曽町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17.23</v>
      </c>
      <c r="Q6" s="34">
        <f t="shared" si="3"/>
        <v>100</v>
      </c>
      <c r="R6" s="34">
        <f t="shared" si="3"/>
        <v>4000</v>
      </c>
      <c r="S6" s="34">
        <f t="shared" si="3"/>
        <v>4344</v>
      </c>
      <c r="T6" s="34">
        <f t="shared" si="3"/>
        <v>215.93</v>
      </c>
      <c r="U6" s="34">
        <f t="shared" si="3"/>
        <v>20.12</v>
      </c>
      <c r="V6" s="34">
        <f t="shared" si="3"/>
        <v>739</v>
      </c>
      <c r="W6" s="34">
        <f t="shared" si="3"/>
        <v>0.28000000000000003</v>
      </c>
      <c r="X6" s="34">
        <f t="shared" si="3"/>
        <v>2639.29</v>
      </c>
      <c r="Y6" s="35">
        <f>IF(Y7="",NA(),Y7)</f>
        <v>82.15</v>
      </c>
      <c r="Z6" s="35">
        <f t="shared" ref="Z6:AH6" si="4">IF(Z7="",NA(),Z7)</f>
        <v>85.25</v>
      </c>
      <c r="AA6" s="35">
        <f t="shared" si="4"/>
        <v>79.41</v>
      </c>
      <c r="AB6" s="35">
        <f t="shared" si="4"/>
        <v>82.92</v>
      </c>
      <c r="AC6" s="35">
        <f t="shared" si="4"/>
        <v>89.39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64.400000000000006</v>
      </c>
      <c r="BR6" s="35">
        <f t="shared" ref="BR6:BZ6" si="8">IF(BR7="",NA(),BR7)</f>
        <v>69.34</v>
      </c>
      <c r="BS6" s="35">
        <f t="shared" si="8"/>
        <v>54.54</v>
      </c>
      <c r="BT6" s="35">
        <f t="shared" si="8"/>
        <v>53.98</v>
      </c>
      <c r="BU6" s="35">
        <f t="shared" si="8"/>
        <v>61.52</v>
      </c>
      <c r="BV6" s="35">
        <f t="shared" si="8"/>
        <v>42.48</v>
      </c>
      <c r="BW6" s="35">
        <f t="shared" si="8"/>
        <v>41.04</v>
      </c>
      <c r="BX6" s="35">
        <f t="shared" si="8"/>
        <v>41.08</v>
      </c>
      <c r="BY6" s="35">
        <f t="shared" si="8"/>
        <v>52.19</v>
      </c>
      <c r="BZ6" s="35">
        <f t="shared" si="8"/>
        <v>55.32</v>
      </c>
      <c r="CA6" s="34" t="str">
        <f>IF(CA7="","",IF(CA7="-","【-】","【"&amp;SUBSTITUTE(TEXT(CA7,"#,##0.00"),"-","△")&amp;"】"))</f>
        <v>【55.73】</v>
      </c>
      <c r="CB6" s="35">
        <f>IF(CB7="",NA(),CB7)</f>
        <v>358.77</v>
      </c>
      <c r="CC6" s="35">
        <f t="shared" ref="CC6:CK6" si="9">IF(CC7="",NA(),CC7)</f>
        <v>337.22</v>
      </c>
      <c r="CD6" s="35">
        <f t="shared" si="9"/>
        <v>454.63</v>
      </c>
      <c r="CE6" s="35">
        <f t="shared" si="9"/>
        <v>463.85</v>
      </c>
      <c r="CF6" s="35">
        <f t="shared" si="9"/>
        <v>407.03</v>
      </c>
      <c r="CG6" s="35">
        <f t="shared" si="9"/>
        <v>343.8</v>
      </c>
      <c r="CH6" s="35">
        <f t="shared" si="9"/>
        <v>357.08</v>
      </c>
      <c r="CI6" s="35">
        <f t="shared" si="9"/>
        <v>378.08</v>
      </c>
      <c r="CJ6" s="35">
        <f t="shared" si="9"/>
        <v>296.14</v>
      </c>
      <c r="CK6" s="35">
        <f t="shared" si="9"/>
        <v>283.17</v>
      </c>
      <c r="CL6" s="34" t="str">
        <f>IF(CL7="","",IF(CL7="-","【-】","【"&amp;SUBSTITUTE(TEXT(CL7,"#,##0.00"),"-","△")&amp;"】"))</f>
        <v>【276.78】</v>
      </c>
      <c r="CM6" s="35">
        <f>IF(CM7="",NA(),CM7)</f>
        <v>32.74</v>
      </c>
      <c r="CN6" s="35">
        <f t="shared" ref="CN6:CV6" si="10">IF(CN7="",NA(),CN7)</f>
        <v>31.17</v>
      </c>
      <c r="CO6" s="35">
        <f t="shared" si="10"/>
        <v>30.49</v>
      </c>
      <c r="CP6" s="35">
        <f t="shared" si="10"/>
        <v>30.04</v>
      </c>
      <c r="CQ6" s="35">
        <f t="shared" si="10"/>
        <v>30.04</v>
      </c>
      <c r="CR6" s="35">
        <f t="shared" si="10"/>
        <v>46.06</v>
      </c>
      <c r="CS6" s="35">
        <f t="shared" si="10"/>
        <v>45.95</v>
      </c>
      <c r="CT6" s="35">
        <f t="shared" si="10"/>
        <v>44.69</v>
      </c>
      <c r="CU6" s="35">
        <f t="shared" si="10"/>
        <v>52.31</v>
      </c>
      <c r="CV6" s="35">
        <f t="shared" si="10"/>
        <v>60.65</v>
      </c>
      <c r="CW6" s="34" t="str">
        <f>IF(CW7="","",IF(CW7="-","【-】","【"&amp;SUBSTITUTE(TEXT(CW7,"#,##0.00"),"-","△")&amp;"】"))</f>
        <v>【59.15】</v>
      </c>
      <c r="CX6" s="35">
        <f>IF(CX7="",NA(),CX7)</f>
        <v>84.17</v>
      </c>
      <c r="CY6" s="35">
        <f t="shared" ref="CY6:DG6" si="11">IF(CY7="",NA(),CY7)</f>
        <v>85.03</v>
      </c>
      <c r="CZ6" s="35">
        <f t="shared" si="11"/>
        <v>84.84</v>
      </c>
      <c r="DA6" s="35">
        <f t="shared" si="11"/>
        <v>85.09</v>
      </c>
      <c r="DB6" s="35">
        <f t="shared" si="11"/>
        <v>85.12</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x14ac:dyDescent="0.15">
      <c r="A7" s="28"/>
      <c r="B7" s="37">
        <v>2016</v>
      </c>
      <c r="C7" s="37">
        <v>204234</v>
      </c>
      <c r="D7" s="37">
        <v>47</v>
      </c>
      <c r="E7" s="37">
        <v>17</v>
      </c>
      <c r="F7" s="37">
        <v>5</v>
      </c>
      <c r="G7" s="37">
        <v>0</v>
      </c>
      <c r="H7" s="37" t="s">
        <v>109</v>
      </c>
      <c r="I7" s="37" t="s">
        <v>110</v>
      </c>
      <c r="J7" s="37" t="s">
        <v>111</v>
      </c>
      <c r="K7" s="37" t="s">
        <v>112</v>
      </c>
      <c r="L7" s="37" t="s">
        <v>113</v>
      </c>
      <c r="M7" s="37"/>
      <c r="N7" s="38" t="s">
        <v>114</v>
      </c>
      <c r="O7" s="38" t="s">
        <v>115</v>
      </c>
      <c r="P7" s="38">
        <v>17.23</v>
      </c>
      <c r="Q7" s="38">
        <v>100</v>
      </c>
      <c r="R7" s="38">
        <v>4000</v>
      </c>
      <c r="S7" s="38">
        <v>4344</v>
      </c>
      <c r="T7" s="38">
        <v>215.93</v>
      </c>
      <c r="U7" s="38">
        <v>20.12</v>
      </c>
      <c r="V7" s="38">
        <v>739</v>
      </c>
      <c r="W7" s="38">
        <v>0.28000000000000003</v>
      </c>
      <c r="X7" s="38">
        <v>2639.29</v>
      </c>
      <c r="Y7" s="38">
        <v>82.15</v>
      </c>
      <c r="Z7" s="38">
        <v>85.25</v>
      </c>
      <c r="AA7" s="38">
        <v>79.41</v>
      </c>
      <c r="AB7" s="38">
        <v>82.92</v>
      </c>
      <c r="AC7" s="38">
        <v>89.39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1081.8</v>
      </c>
      <c r="BO7" s="38">
        <v>974.93</v>
      </c>
      <c r="BP7" s="38">
        <v>914.53</v>
      </c>
      <c r="BQ7" s="38">
        <v>64.400000000000006</v>
      </c>
      <c r="BR7" s="38">
        <v>69.34</v>
      </c>
      <c r="BS7" s="38">
        <v>54.54</v>
      </c>
      <c r="BT7" s="38">
        <v>53.98</v>
      </c>
      <c r="BU7" s="38">
        <v>61.52</v>
      </c>
      <c r="BV7" s="38">
        <v>42.48</v>
      </c>
      <c r="BW7" s="38">
        <v>41.04</v>
      </c>
      <c r="BX7" s="38">
        <v>41.08</v>
      </c>
      <c r="BY7" s="38">
        <v>52.19</v>
      </c>
      <c r="BZ7" s="38">
        <v>55.32</v>
      </c>
      <c r="CA7" s="38">
        <v>55.73</v>
      </c>
      <c r="CB7" s="38">
        <v>358.77</v>
      </c>
      <c r="CC7" s="38">
        <v>337.22</v>
      </c>
      <c r="CD7" s="38">
        <v>454.63</v>
      </c>
      <c r="CE7" s="38">
        <v>463.85</v>
      </c>
      <c r="CF7" s="38">
        <v>407.03</v>
      </c>
      <c r="CG7" s="38">
        <v>343.8</v>
      </c>
      <c r="CH7" s="38">
        <v>357.08</v>
      </c>
      <c r="CI7" s="38">
        <v>378.08</v>
      </c>
      <c r="CJ7" s="38">
        <v>296.14</v>
      </c>
      <c r="CK7" s="38">
        <v>283.17</v>
      </c>
      <c r="CL7" s="38">
        <v>276.77999999999997</v>
      </c>
      <c r="CM7" s="38">
        <v>32.74</v>
      </c>
      <c r="CN7" s="38">
        <v>31.17</v>
      </c>
      <c r="CO7" s="38">
        <v>30.49</v>
      </c>
      <c r="CP7" s="38">
        <v>30.04</v>
      </c>
      <c r="CQ7" s="38">
        <v>30.04</v>
      </c>
      <c r="CR7" s="38">
        <v>46.06</v>
      </c>
      <c r="CS7" s="38">
        <v>45.95</v>
      </c>
      <c r="CT7" s="38">
        <v>44.69</v>
      </c>
      <c r="CU7" s="38">
        <v>52.31</v>
      </c>
      <c r="CV7" s="38">
        <v>60.65</v>
      </c>
      <c r="CW7" s="38">
        <v>59.15</v>
      </c>
      <c r="CX7" s="38">
        <v>84.17</v>
      </c>
      <c r="CY7" s="38">
        <v>85.03</v>
      </c>
      <c r="CZ7" s="38">
        <v>84.84</v>
      </c>
      <c r="DA7" s="38">
        <v>85.09</v>
      </c>
      <c r="DB7" s="38">
        <v>85.12</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JS13014</cp:lastModifiedBy>
  <cp:lastPrinted>2018-02-13T04:17:11Z</cp:lastPrinted>
  <dcterms:created xsi:type="dcterms:W3CDTF">2017-12-25T02:29:02Z</dcterms:created>
  <dcterms:modified xsi:type="dcterms:W3CDTF">2018-02-20T09:42:02Z</dcterms:modified>
  <cp:category/>
</cp:coreProperties>
</file>