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8下條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L8" i="4"/>
  <c r="P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<sst xmlns="http://schemas.openxmlformats.org/spreadsheetml/2006/main" count="237" uniqueCount="123">
  <si>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</si>
  <si>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</si>
  <si>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</si>
  <si>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</si>
  <si>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</si>
  <si>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</si>
  <si>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</si>
  <si>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</si>
  <si>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</si>
  <si>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</si>
  <si>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</si>
  <si>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</si>
  <si>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</si>
  <si>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</si>
  <si>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</si>
  <si>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</si>
  <si>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</si>
  <si>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</si>
  <si>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</si>
  <si>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</si>
  <si>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</si>
  <si>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</si>
  <si>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</si>
  <si>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</si>
  <si>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</si>
  <si>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</si>
  <si>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</si>
  <si>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</si>
  <si>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</si>
  <si>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</si>
  <si>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</si>
  <si>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</si>
  <si>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</si>
  <si>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</si>
  <si>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</si>
  <si>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</si>
  <si>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</si>
  <si>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</si>
  <si>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</si>
  <si>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</si>
  <si>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</si>
  <si>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</si>
  <si>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</si>
  <si>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</si>
  <si>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</si>
  <si>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</si>
  <si>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</si>
  <si>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</si>
  <si>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</si>
  <si>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</si>
  <si>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</si>
  <si>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</si>
  <si>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</si>
  <si>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</si>
  <si>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</si>
  <si>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</si>
  <si>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</si>
  <si>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</si>
  <si>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</si>
  <si>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</si>
  <si>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</si>
  <si>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</si>
  <si>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</si>
  <si>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</si>
  <si>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</si>
  <si>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</si>
  <si>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</si>
  <si>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</si>
  <si>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</si>
  <si>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</si>
  <si>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</si>
  <si>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</si>
  <si>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</si>
  <si>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</si>
  <si>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</si>
  <si>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</si>
  <si>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</si>
  <si>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</si>
  <si>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</si>
  <si>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</si>
  <si>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</si>
  <si>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</si>
  <si>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</si>
  <si>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</si>
  <si>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</si>
  <si>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</si>
  <si>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</si>
  <si>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</si>
  <si>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</si>
  <si>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</si>
  <si>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</si>
  <si>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</si>
  <si>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</si>
  <si>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</si>
  <si>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</si>
  <si>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</si>
  <si>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</si>
  <si>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</si>
  <si>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</si>
  <si>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</si>
  <si>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</si>
  <si>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</si>
  <si>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</si>
  <si>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</si>
  <si>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</si>
  <si>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</si>
  <si>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</si>
  <si>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下條村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</si>
  <si>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</si>
  <si>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</si>
  <si>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</si>
  <si>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</si>
  <si>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</si>
  <si>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</si>
  <si>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</si>
  <si>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</si>
  <si>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</si>
  <si>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</si>
  <si>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</si>
  <si>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類似団体比較と施設利用率及び有収率を比較すると効率的な利用ができている。
　起債償還が終了する平成32年度には財政上の数字は改善するが、全村を同時期に大規模改良しているため、将来的な管路や機器の更新などを見越して資産管理を行っていく必要がある。
　また、人口減などが予想され使用料収入は上がらない見込ではあるが、負担が単純に料金の増額に反映されないように検討していきたい。</t>
    <phoneticPr fontId="4"/>
  </si>
  <si>
    <t>　当村の村営水道施設は建設から27年が経過している。
　計器類については耐用年数を考慮し、障害の発生前に順次更新を行っている。
　管路については耐用年数には達していないものの、軽微な漏水が確認されるため、判明し次第速やかに対処していかなくてはならない。また、職員ではわからない漏水箇所は専門業者に外部委託して有収率の維持に努めている。
　今後、当初建設時の起債償還が平成32年度で終了することから、計画的な更新を行う予定である。</t>
    <phoneticPr fontId="4"/>
  </si>
  <si>
    <t>　収益的収支比率は類似団体に対し低めである。平成29年度から償還金額が減り平成32年度をもって償還終了することと、新たに起債を予定していないことから、徐々に改善が見込まれる。
　同様の理由から、今後企業債残高対給水収益比率は低下し、料金回収率は向上する見込みである。
　施設利用率は、計画水量に準ずる利用があり順調である。
　有収率は微増しているため、今後も漏水調査を行うなど向上を図っていく。</t>
    <rPh sb="168" eb="169">
      <t>ゾウ</t>
    </rPh>
    <rPh sb="176" eb="178">
      <t>コンゴ</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</si>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</sst>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0.1</c:v>
                </c:pt>
                <c:pt idx="2">
                  <c:v>0.26</c:v>
                </c:pt>
                <c:pt idx="3">
                  <c:v>0.59</c:v>
                </c:pt>
                <c:pt idx="4" formatCode="#,##0.00;&quot;△&quot;#,##0.00">
                  <c:v>0</c:v>
                </c:pt>
              </c:numCache>
            </c:numRef>
          </c:val>
          <c:extLst>
            <c:ext xmlns:c16="http://schemas.microsoft.com/office/drawing/2014/chart" uri="{C3380CC4-5D6E-409C-BE32-E72D297353CC}">
              <c16:uniqueId val="{00000000-A6AA-41F1-8C6E-F22E673B2F29}"/>
            </c:ext>
          </c:extLst>
        </c:ser>
        <c:dLbls>
          <c:showLegendKey val="0"/>
          <c:showVal val="0"/>
          <c:showCatName val="0"/>
          <c:showSerName val="0"/>
          <c:showPercent val="0"/>
          <c:showBubbleSize val="0"/>
        </c:dLbls>
        <c:gapWidth val="150"/>
        <c:axId val="218840280"/>
        <c:axId val="21805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A6AA-41F1-8C6E-F22E673B2F29}"/>
            </c:ext>
          </c:extLst>
        </c:ser>
        <c:dLbls>
          <c:showLegendKey val="0"/>
          <c:showVal val="0"/>
          <c:showCatName val="0"/>
          <c:showSerName val="0"/>
          <c:showPercent val="0"/>
          <c:showBubbleSize val="0"/>
        </c:dLbls>
        <c:marker val="1"/>
        <c:smooth val="0"/>
        <c:axId val="218840280"/>
        <c:axId val="218057080"/>
      </c:lineChart>
      <c:dateAx>
        <c:axId val="218840280"/>
        <c:scaling>
          <c:orientation val="minMax"/>
        </c:scaling>
        <c:delete val="1"/>
        <c:axPos val="b"/>
        <c:numFmt formatCode="ge" sourceLinked="1"/>
        <c:majorTickMark val="none"/>
        <c:minorTickMark val="none"/>
        <c:tickLblPos val="none"/>
        <c:crossAx val="218057080"/>
        <c:crosses val="autoZero"/>
        <c:auto val="1"/>
        <c:lblOffset val="100"/>
        <c:baseTimeUnit val="years"/>
      </c:dateAx>
      <c:valAx>
        <c:axId val="2180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4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88.69</c:v>
                </c:pt>
                <c:pt idx="1">
                  <c:v>86.59</c:v>
                </c:pt>
                <c:pt idx="2">
                  <c:v>87.84</c:v>
                </c:pt>
                <c:pt idx="3">
                  <c:v>92.24</c:v>
                </c:pt>
                <c:pt idx="4">
                  <c:v>61.98</c:v>
                </c:pt>
              </c:numCache>
            </c:numRef>
          </c:val>
          <c:extLst>
            <c:ext xmlns:c16="http://schemas.microsoft.com/office/drawing/2014/chart" uri="{C3380CC4-5D6E-409C-BE32-E72D297353CC}">
              <c16:uniqueId val="{00000000-BB96-464C-8D6A-6D528FFED031}"/>
            </c:ext>
          </c:extLst>
        </c:ser>
        <c:dLbls>
          <c:showLegendKey val="0"/>
          <c:showVal val="0"/>
          <c:showCatName val="0"/>
          <c:showSerName val="0"/>
          <c:showPercent val="0"/>
          <c:showBubbleSize val="0"/>
        </c:dLbls>
        <c:gapWidth val="150"/>
        <c:axId val="219708816"/>
        <c:axId val="22018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BB96-464C-8D6A-6D528FFED031}"/>
            </c:ext>
          </c:extLst>
        </c:ser>
        <c:dLbls>
          <c:showLegendKey val="0"/>
          <c:showVal val="0"/>
          <c:showCatName val="0"/>
          <c:showSerName val="0"/>
          <c:showPercent val="0"/>
          <c:showBubbleSize val="0"/>
        </c:dLbls>
        <c:marker val="1"/>
        <c:smooth val="0"/>
        <c:axId val="219708816"/>
        <c:axId val="220184528"/>
      </c:lineChart>
      <c:dateAx>
        <c:axId val="219708816"/>
        <c:scaling>
          <c:orientation val="minMax"/>
        </c:scaling>
        <c:delete val="1"/>
        <c:axPos val="b"/>
        <c:numFmt formatCode="ge" sourceLinked="1"/>
        <c:majorTickMark val="none"/>
        <c:minorTickMark val="none"/>
        <c:tickLblPos val="none"/>
        <c:crossAx val="220184528"/>
        <c:crosses val="autoZero"/>
        <c:auto val="1"/>
        <c:lblOffset val="100"/>
        <c:baseTimeUnit val="years"/>
      </c:dateAx>
      <c:valAx>
        <c:axId val="22018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87.38</c:v>
                </c:pt>
                <c:pt idx="1">
                  <c:v>87.56</c:v>
                </c:pt>
                <c:pt idx="2">
                  <c:v>86.74</c:v>
                </c:pt>
                <c:pt idx="3">
                  <c:v>82.08</c:v>
                </c:pt>
                <c:pt idx="4">
                  <c:v>89.83</c:v>
                </c:pt>
              </c:numCache>
            </c:numRef>
          </c:val>
          <c:extLst>
            <c:ext xmlns:c16="http://schemas.microsoft.com/office/drawing/2014/chart" uri="{C3380CC4-5D6E-409C-BE32-E72D297353CC}">
              <c16:uniqueId val="{00000000-3FE8-44BD-BC27-DAA83231F466}"/>
            </c:ext>
          </c:extLst>
        </c:ser>
        <c:dLbls>
          <c:showLegendKey val="0"/>
          <c:showVal val="0"/>
          <c:showCatName val="0"/>
          <c:showSerName val="0"/>
          <c:showPercent val="0"/>
          <c:showBubbleSize val="0"/>
        </c:dLbls>
        <c:gapWidth val="150"/>
        <c:axId val="220185704"/>
        <c:axId val="22018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3FE8-44BD-BC27-DAA83231F466}"/>
            </c:ext>
          </c:extLst>
        </c:ser>
        <c:dLbls>
          <c:showLegendKey val="0"/>
          <c:showVal val="0"/>
          <c:showCatName val="0"/>
          <c:showSerName val="0"/>
          <c:showPercent val="0"/>
          <c:showBubbleSize val="0"/>
        </c:dLbls>
        <c:marker val="1"/>
        <c:smooth val="0"/>
        <c:axId val="220185704"/>
        <c:axId val="220186096"/>
      </c:lineChart>
      <c:dateAx>
        <c:axId val="220185704"/>
        <c:scaling>
          <c:orientation val="minMax"/>
        </c:scaling>
        <c:delete val="1"/>
        <c:axPos val="b"/>
        <c:numFmt formatCode="ge" sourceLinked="1"/>
        <c:majorTickMark val="none"/>
        <c:minorTickMark val="none"/>
        <c:tickLblPos val="none"/>
        <c:crossAx val="220186096"/>
        <c:crosses val="autoZero"/>
        <c:auto val="1"/>
        <c:lblOffset val="100"/>
        <c:baseTimeUnit val="years"/>
      </c:dateAx>
      <c:valAx>
        <c:axId val="2201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65.349999999999994</c:v>
                </c:pt>
                <c:pt idx="1">
                  <c:v>72.56</c:v>
                </c:pt>
                <c:pt idx="2">
                  <c:v>69.760000000000005</c:v>
                </c:pt>
                <c:pt idx="3">
                  <c:v>69.7</c:v>
                </c:pt>
                <c:pt idx="4">
                  <c:v>68.849999999999994</c:v>
                </c:pt>
              </c:numCache>
            </c:numRef>
          </c:val>
          <c:extLst>
            <c:ext xmlns:c16="http://schemas.microsoft.com/office/drawing/2014/chart" uri="{C3380CC4-5D6E-409C-BE32-E72D297353CC}">
              <c16:uniqueId val="{00000000-CCA1-483A-95E3-6C4FC4DD62C1}"/>
            </c:ext>
          </c:extLst>
        </c:ser>
        <c:dLbls>
          <c:showLegendKey val="0"/>
          <c:showVal val="0"/>
          <c:showCatName val="0"/>
          <c:showSerName val="0"/>
          <c:showPercent val="0"/>
          <c:showBubbleSize val="0"/>
        </c:dLbls>
        <c:gapWidth val="150"/>
        <c:axId val="219363096"/>
        <c:axId val="21937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CCA1-483A-95E3-6C4FC4DD62C1}"/>
            </c:ext>
          </c:extLst>
        </c:ser>
        <c:dLbls>
          <c:showLegendKey val="0"/>
          <c:showVal val="0"/>
          <c:showCatName val="0"/>
          <c:showSerName val="0"/>
          <c:showPercent val="0"/>
          <c:showBubbleSize val="0"/>
        </c:dLbls>
        <c:marker val="1"/>
        <c:smooth val="0"/>
        <c:axId val="219363096"/>
        <c:axId val="219371672"/>
      </c:lineChart>
      <c:dateAx>
        <c:axId val="219363096"/>
        <c:scaling>
          <c:orientation val="minMax"/>
        </c:scaling>
        <c:delete val="1"/>
        <c:axPos val="b"/>
        <c:numFmt formatCode="ge" sourceLinked="1"/>
        <c:majorTickMark val="none"/>
        <c:minorTickMark val="none"/>
        <c:tickLblPos val="none"/>
        <c:crossAx val="219371672"/>
        <c:crosses val="autoZero"/>
        <c:auto val="1"/>
        <c:lblOffset val="100"/>
        <c:baseTimeUnit val="years"/>
      </c:dateAx>
      <c:valAx>
        <c:axId val="21937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6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8B-4AEC-9BD4-50D47CE43B26}"/>
            </c:ext>
          </c:extLst>
        </c:ser>
        <c:dLbls>
          <c:showLegendKey val="0"/>
          <c:showVal val="0"/>
          <c:showCatName val="0"/>
          <c:showSerName val="0"/>
          <c:showPercent val="0"/>
          <c:showBubbleSize val="0"/>
        </c:dLbls>
        <c:gapWidth val="150"/>
        <c:axId val="219452208"/>
        <c:axId val="21946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8B-4AEC-9BD4-50D47CE43B26}"/>
            </c:ext>
          </c:extLst>
        </c:ser>
        <c:dLbls>
          <c:showLegendKey val="0"/>
          <c:showVal val="0"/>
          <c:showCatName val="0"/>
          <c:showSerName val="0"/>
          <c:showPercent val="0"/>
          <c:showBubbleSize val="0"/>
        </c:dLbls>
        <c:marker val="1"/>
        <c:smooth val="0"/>
        <c:axId val="219452208"/>
        <c:axId val="219462832"/>
      </c:lineChart>
      <c:dateAx>
        <c:axId val="219452208"/>
        <c:scaling>
          <c:orientation val="minMax"/>
        </c:scaling>
        <c:delete val="1"/>
        <c:axPos val="b"/>
        <c:numFmt formatCode="ge" sourceLinked="1"/>
        <c:majorTickMark val="none"/>
        <c:minorTickMark val="none"/>
        <c:tickLblPos val="none"/>
        <c:crossAx val="219462832"/>
        <c:crosses val="autoZero"/>
        <c:auto val="1"/>
        <c:lblOffset val="100"/>
        <c:baseTimeUnit val="years"/>
      </c:dateAx>
      <c:valAx>
        <c:axId val="21946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C-4F09-88A4-EEB940747374}"/>
            </c:ext>
          </c:extLst>
        </c:ser>
        <c:dLbls>
          <c:showLegendKey val="0"/>
          <c:showVal val="0"/>
          <c:showCatName val="0"/>
          <c:showSerName val="0"/>
          <c:showPercent val="0"/>
          <c:showBubbleSize val="0"/>
        </c:dLbls>
        <c:gapWidth val="150"/>
        <c:axId val="219528864"/>
        <c:axId val="13412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C-4F09-88A4-EEB940747374}"/>
            </c:ext>
          </c:extLst>
        </c:ser>
        <c:dLbls>
          <c:showLegendKey val="0"/>
          <c:showVal val="0"/>
          <c:showCatName val="0"/>
          <c:showSerName val="0"/>
          <c:showPercent val="0"/>
          <c:showBubbleSize val="0"/>
        </c:dLbls>
        <c:marker val="1"/>
        <c:smooth val="0"/>
        <c:axId val="219528864"/>
        <c:axId val="134120536"/>
      </c:lineChart>
      <c:dateAx>
        <c:axId val="219528864"/>
        <c:scaling>
          <c:orientation val="minMax"/>
        </c:scaling>
        <c:delete val="1"/>
        <c:axPos val="b"/>
        <c:numFmt formatCode="ge" sourceLinked="1"/>
        <c:majorTickMark val="none"/>
        <c:minorTickMark val="none"/>
        <c:tickLblPos val="none"/>
        <c:crossAx val="134120536"/>
        <c:crosses val="autoZero"/>
        <c:auto val="1"/>
        <c:lblOffset val="100"/>
        <c:baseTimeUnit val="years"/>
      </c:dateAx>
      <c:valAx>
        <c:axId val="13412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2-4BC1-A45E-E1182852F55D}"/>
            </c:ext>
          </c:extLst>
        </c:ser>
        <c:dLbls>
          <c:showLegendKey val="0"/>
          <c:showVal val="0"/>
          <c:showCatName val="0"/>
          <c:showSerName val="0"/>
          <c:showPercent val="0"/>
          <c:showBubbleSize val="0"/>
        </c:dLbls>
        <c:gapWidth val="150"/>
        <c:axId val="134119752"/>
        <c:axId val="21987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2-4BC1-A45E-E1182852F55D}"/>
            </c:ext>
          </c:extLst>
        </c:ser>
        <c:dLbls>
          <c:showLegendKey val="0"/>
          <c:showVal val="0"/>
          <c:showCatName val="0"/>
          <c:showSerName val="0"/>
          <c:showPercent val="0"/>
          <c:showBubbleSize val="0"/>
        </c:dLbls>
        <c:marker val="1"/>
        <c:smooth val="0"/>
        <c:axId val="134119752"/>
        <c:axId val="219875160"/>
      </c:lineChart>
      <c:dateAx>
        <c:axId val="134119752"/>
        <c:scaling>
          <c:orientation val="minMax"/>
        </c:scaling>
        <c:delete val="1"/>
        <c:axPos val="b"/>
        <c:numFmt formatCode="ge" sourceLinked="1"/>
        <c:majorTickMark val="none"/>
        <c:minorTickMark val="none"/>
        <c:tickLblPos val="none"/>
        <c:crossAx val="219875160"/>
        <c:crosses val="autoZero"/>
        <c:auto val="1"/>
        <c:lblOffset val="100"/>
        <c:baseTimeUnit val="years"/>
      </c:dateAx>
      <c:valAx>
        <c:axId val="2198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1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3-49F5-B223-09078C1F6821}"/>
            </c:ext>
          </c:extLst>
        </c:ser>
        <c:dLbls>
          <c:showLegendKey val="0"/>
          <c:showVal val="0"/>
          <c:showCatName val="0"/>
          <c:showSerName val="0"/>
          <c:showPercent val="0"/>
          <c:showBubbleSize val="0"/>
        </c:dLbls>
        <c:gapWidth val="150"/>
        <c:axId val="219877120"/>
        <c:axId val="21987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3-49F5-B223-09078C1F6821}"/>
            </c:ext>
          </c:extLst>
        </c:ser>
        <c:dLbls>
          <c:showLegendKey val="0"/>
          <c:showVal val="0"/>
          <c:showCatName val="0"/>
          <c:showSerName val="0"/>
          <c:showPercent val="0"/>
          <c:showBubbleSize val="0"/>
        </c:dLbls>
        <c:marker val="1"/>
        <c:smooth val="0"/>
        <c:axId val="219877120"/>
        <c:axId val="219876728"/>
      </c:lineChart>
      <c:dateAx>
        <c:axId val="219877120"/>
        <c:scaling>
          <c:orientation val="minMax"/>
        </c:scaling>
        <c:delete val="1"/>
        <c:axPos val="b"/>
        <c:numFmt formatCode="ge" sourceLinked="1"/>
        <c:majorTickMark val="none"/>
        <c:minorTickMark val="none"/>
        <c:tickLblPos val="none"/>
        <c:crossAx val="219876728"/>
        <c:crosses val="autoZero"/>
        <c:auto val="1"/>
        <c:lblOffset val="100"/>
        <c:baseTimeUnit val="years"/>
      </c:dateAx>
      <c:valAx>
        <c:axId val="21987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541.73</c:v>
                </c:pt>
                <c:pt idx="1">
                  <c:v>474.08</c:v>
                </c:pt>
                <c:pt idx="2">
                  <c:v>389.23</c:v>
                </c:pt>
                <c:pt idx="3">
                  <c:v>303.22000000000003</c:v>
                </c:pt>
                <c:pt idx="4">
                  <c:v>210.74</c:v>
                </c:pt>
              </c:numCache>
            </c:numRef>
          </c:val>
          <c:extLst>
            <c:ext xmlns:c16="http://schemas.microsoft.com/office/drawing/2014/chart" uri="{C3380CC4-5D6E-409C-BE32-E72D297353CC}">
              <c16:uniqueId val="{00000000-991E-45CE-995D-C1BB7942FFE2}"/>
            </c:ext>
          </c:extLst>
        </c:ser>
        <c:dLbls>
          <c:showLegendKey val="0"/>
          <c:showVal val="0"/>
          <c:showCatName val="0"/>
          <c:showSerName val="0"/>
          <c:showPercent val="0"/>
          <c:showBubbleSize val="0"/>
        </c:dLbls>
        <c:gapWidth val="150"/>
        <c:axId val="219878296"/>
        <c:axId val="2198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991E-45CE-995D-C1BB7942FFE2}"/>
            </c:ext>
          </c:extLst>
        </c:ser>
        <c:dLbls>
          <c:showLegendKey val="0"/>
          <c:showVal val="0"/>
          <c:showCatName val="0"/>
          <c:showSerName val="0"/>
          <c:showPercent val="0"/>
          <c:showBubbleSize val="0"/>
        </c:dLbls>
        <c:marker val="1"/>
        <c:smooth val="0"/>
        <c:axId val="219878296"/>
        <c:axId val="219878688"/>
      </c:lineChart>
      <c:dateAx>
        <c:axId val="219878296"/>
        <c:scaling>
          <c:orientation val="minMax"/>
        </c:scaling>
        <c:delete val="1"/>
        <c:axPos val="b"/>
        <c:numFmt formatCode="ge" sourceLinked="1"/>
        <c:majorTickMark val="none"/>
        <c:minorTickMark val="none"/>
        <c:tickLblPos val="none"/>
        <c:crossAx val="219878688"/>
        <c:crosses val="autoZero"/>
        <c:auto val="1"/>
        <c:lblOffset val="100"/>
        <c:baseTimeUnit val="years"/>
      </c:dateAx>
      <c:valAx>
        <c:axId val="2198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7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65.12</c:v>
                </c:pt>
                <c:pt idx="1">
                  <c:v>63</c:v>
                </c:pt>
                <c:pt idx="2">
                  <c:v>62.97</c:v>
                </c:pt>
                <c:pt idx="3">
                  <c:v>60.52</c:v>
                </c:pt>
                <c:pt idx="4">
                  <c:v>61.09</c:v>
                </c:pt>
              </c:numCache>
            </c:numRef>
          </c:val>
          <c:extLst>
            <c:ext xmlns:c16="http://schemas.microsoft.com/office/drawing/2014/chart" uri="{C3380CC4-5D6E-409C-BE32-E72D297353CC}">
              <c16:uniqueId val="{00000000-1E85-4A82-A96F-A73F3C7DC58B}"/>
            </c:ext>
          </c:extLst>
        </c:ser>
        <c:dLbls>
          <c:showLegendKey val="0"/>
          <c:showVal val="0"/>
          <c:showCatName val="0"/>
          <c:showSerName val="0"/>
          <c:showPercent val="0"/>
          <c:showBubbleSize val="0"/>
        </c:dLbls>
        <c:gapWidth val="150"/>
        <c:axId val="219706072"/>
        <c:axId val="2197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1E85-4A82-A96F-A73F3C7DC58B}"/>
            </c:ext>
          </c:extLst>
        </c:ser>
        <c:dLbls>
          <c:showLegendKey val="0"/>
          <c:showVal val="0"/>
          <c:showCatName val="0"/>
          <c:showSerName val="0"/>
          <c:showPercent val="0"/>
          <c:showBubbleSize val="0"/>
        </c:dLbls>
        <c:marker val="1"/>
        <c:smooth val="0"/>
        <c:axId val="219706072"/>
        <c:axId val="219706464"/>
      </c:lineChart>
      <c:dateAx>
        <c:axId val="219706072"/>
        <c:scaling>
          <c:orientation val="minMax"/>
        </c:scaling>
        <c:delete val="1"/>
        <c:axPos val="b"/>
        <c:numFmt formatCode="ge" sourceLinked="1"/>
        <c:majorTickMark val="none"/>
        <c:minorTickMark val="none"/>
        <c:tickLblPos val="none"/>
        <c:crossAx val="219706464"/>
        <c:crosses val="autoZero"/>
        <c:auto val="1"/>
        <c:lblOffset val="100"/>
        <c:baseTimeUnit val="years"/>
      </c:dateAx>
      <c:valAx>
        <c:axId val="2197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226.34</c:v>
                </c:pt>
                <c:pt idx="1">
                  <c:v>234.43</c:v>
                </c:pt>
                <c:pt idx="2">
                  <c:v>234.62</c:v>
                </c:pt>
                <c:pt idx="3">
                  <c:v>244.32</c:v>
                </c:pt>
                <c:pt idx="4">
                  <c:v>240.8</c:v>
                </c:pt>
              </c:numCache>
            </c:numRef>
          </c:val>
          <c:extLst>
            <c:ext xmlns:c16="http://schemas.microsoft.com/office/drawing/2014/chart" uri="{C3380CC4-5D6E-409C-BE32-E72D297353CC}">
              <c16:uniqueId val="{00000000-192B-4430-8E42-A9B10453FE96}"/>
            </c:ext>
          </c:extLst>
        </c:ser>
        <c:dLbls>
          <c:showLegendKey val="0"/>
          <c:showVal val="0"/>
          <c:showCatName val="0"/>
          <c:showSerName val="0"/>
          <c:showPercent val="0"/>
          <c:showBubbleSize val="0"/>
        </c:dLbls>
        <c:gapWidth val="150"/>
        <c:axId val="219877512"/>
        <c:axId val="21970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192B-4430-8E42-A9B10453FE96}"/>
            </c:ext>
          </c:extLst>
        </c:ser>
        <c:dLbls>
          <c:showLegendKey val="0"/>
          <c:showVal val="0"/>
          <c:showCatName val="0"/>
          <c:showSerName val="0"/>
          <c:showPercent val="0"/>
          <c:showBubbleSize val="0"/>
        </c:dLbls>
        <c:marker val="1"/>
        <c:smooth val="0"/>
        <c:axId val="219877512"/>
        <c:axId val="219707640"/>
      </c:lineChart>
      <c:dateAx>
        <c:axId val="219877512"/>
        <c:scaling>
          <c:orientation val="minMax"/>
        </c:scaling>
        <c:delete val="1"/>
        <c:axPos val="b"/>
        <c:numFmt formatCode="ge" sourceLinked="1"/>
        <c:majorTickMark val="none"/>
        <c:minorTickMark val="none"/>
        <c:tickLblPos val="none"/>
        <c:crossAx val="219707640"/>
        <c:crosses val="autoZero"/>
        <c:auto val="1"/>
        <c:lblOffset val="100"/>
        <c:baseTimeUnit val="years"/>
      </c:dateAx>
      <c:valAx>
        <c:axId val="21970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7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下條村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3856</v>
      </c>
      <c r="AM8" s="51"/>
      <c r="AN8" s="51"/>
      <c r="AO8" s="51"/>
      <c r="AP8" s="51"/>
      <c r="AQ8" s="51"/>
      <c r="AR8" s="51"/>
      <c r="AS8" s="51"/>
      <c r="AT8" s="46">
        <f>データ!$S$6</f>
        <v>38.119999999999997</v>
      </c>
      <c r="AU8" s="46"/>
      <c r="AV8" s="46"/>
      <c r="AW8" s="46"/>
      <c r="AX8" s="46"/>
      <c r="AY8" s="46"/>
      <c r="AZ8" s="46"/>
      <c r="BA8" s="46"/>
      <c r="BB8" s="46">
        <f>データ!$T$6</f>
        <v>101.15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99.27</v>
      </c>
      <c r="Q10" s="46"/>
      <c r="R10" s="46"/>
      <c r="S10" s="46"/>
      <c r="T10" s="46"/>
      <c r="U10" s="46"/>
      <c r="V10" s="46"/>
      <c r="W10" s="51">
        <f>データ!$Q$6</f>
        <v>2760</v>
      </c>
      <c r="X10" s="51"/>
      <c r="Y10" s="51"/>
      <c r="Z10" s="51"/>
      <c r="AA10" s="51"/>
      <c r="AB10" s="51"/>
      <c r="AC10" s="51"/>
      <c r="AD10" s="2"/>
      <c r="AE10" s="2"/>
      <c r="AF10" s="2"/>
      <c r="AG10" s="2"/>
      <c r="AH10" s="2"/>
      <c r="AI10" s="2"/>
      <c r="AJ10" s="2"/>
      <c r="AK10" s="2"/>
      <c r="AL10" s="51">
        <f>データ!$U$6</f>
        <v>3808</v>
      </c>
      <c r="AM10" s="51"/>
      <c r="AN10" s="51"/>
      <c r="AO10" s="51"/>
      <c r="AP10" s="51"/>
      <c r="AQ10" s="51"/>
      <c r="AR10" s="51"/>
      <c r="AS10" s="51"/>
      <c r="AT10" s="46">
        <f>データ!$V$6</f>
        <v>16.54</v>
      </c>
      <c r="AU10" s="46"/>
      <c r="AV10" s="46"/>
      <c r="AW10" s="46"/>
      <c r="AX10" s="46"/>
      <c r="AY10" s="46"/>
      <c r="AZ10" s="46"/>
      <c r="BA10" s="46"/>
      <c r="BB10" s="46">
        <f>データ!$W$6</f>
        <v>230.23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204111</v>
      </c>
      <c r="D6" s="34">
        <f t="shared" si="3"/>
        <v>47</v>
      </c>
      <c r="E6" s="34">
        <f t="shared" si="3"/>
        <v>1</v>
      </c>
      <c r="F6" s="34">
        <f t="shared" si="3"/>
        <v>0</v>
      </c>
      <c r="G6" s="34">
        <f t="shared" si="3"/>
        <v>0</v>
      </c>
      <c r="H6" s="34" t="str">
        <f t="shared" si="3"/>
        <v>長野県　下條村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99.27</v>
      </c>
      <c r="Q6" s="35">
        <f t="shared" si="3"/>
        <v>2760</v>
      </c>
      <c r="R6" s="35">
        <f t="shared" si="3"/>
        <v>3856</v>
      </c>
      <c r="S6" s="35">
        <f t="shared" si="3"/>
        <v>38.119999999999997</v>
      </c>
      <c r="T6" s="35">
        <f t="shared" si="3"/>
        <v>101.15</v>
      </c>
      <c r="U6" s="35">
        <f t="shared" si="3"/>
        <v>3808</v>
      </c>
      <c r="V6" s="35">
        <f t="shared" si="3"/>
        <v>16.54</v>
      </c>
      <c r="W6" s="35">
        <f t="shared" si="3"/>
        <v>230.23</v>
      </c>
      <c r="X6" s="36">
        <f>IF(X7="",NA(),X7)</f>
        <v>65.349999999999994</v>
      </c>
      <c r="Y6" s="36">
        <f t="shared" ref="Y6:AG6" si="4">IF(Y7="",NA(),Y7)</f>
        <v>72.56</v>
      </c>
      <c r="Z6" s="36">
        <f t="shared" si="4"/>
        <v>69.760000000000005</v>
      </c>
      <c r="AA6" s="36">
        <f t="shared" si="4"/>
        <v>69.7</v>
      </c>
      <c r="AB6" s="36">
        <f t="shared" si="4"/>
        <v>68.849999999999994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541.73</v>
      </c>
      <c r="BF6" s="36">
        <f t="shared" ref="BF6:BN6" si="7">IF(BF7="",NA(),BF7)</f>
        <v>474.08</v>
      </c>
      <c r="BG6" s="36">
        <f t="shared" si="7"/>
        <v>389.23</v>
      </c>
      <c r="BH6" s="36">
        <f t="shared" si="7"/>
        <v>303.22000000000003</v>
      </c>
      <c r="BI6" s="36">
        <f t="shared" si="7"/>
        <v>210.74</v>
      </c>
      <c r="BJ6" s="36">
        <f t="shared" si="7"/>
        <v>1108.26</v>
      </c>
      <c r="BK6" s="36">
        <f t="shared" si="7"/>
        <v>1113.76</v>
      </c>
      <c r="BL6" s="36">
        <f t="shared" si="7"/>
        <v>1125.69</v>
      </c>
      <c r="BM6" s="36">
        <f t="shared" si="7"/>
        <v>1134.67</v>
      </c>
      <c r="BN6" s="36">
        <f t="shared" si="7"/>
        <v>1144.79</v>
      </c>
      <c r="BO6" s="35" t="str">
        <f>IF(BO7="","",IF(BO7="-","【-】","【"&amp;SUBSTITUTE(TEXT(BO7,"#,##0.00"),"-","△")&amp;"】"))</f>
        <v>【1,280.76】</v>
      </c>
      <c r="BP6" s="36">
        <f>IF(BP7="",NA(),BP7)</f>
        <v>65.12</v>
      </c>
      <c r="BQ6" s="36">
        <f t="shared" ref="BQ6:BY6" si="8">IF(BQ7="",NA(),BQ7)</f>
        <v>63</v>
      </c>
      <c r="BR6" s="36">
        <f t="shared" si="8"/>
        <v>62.97</v>
      </c>
      <c r="BS6" s="36">
        <f t="shared" si="8"/>
        <v>60.52</v>
      </c>
      <c r="BT6" s="36">
        <f t="shared" si="8"/>
        <v>61.09</v>
      </c>
      <c r="BU6" s="36">
        <f t="shared" si="8"/>
        <v>19.77</v>
      </c>
      <c r="BV6" s="36">
        <f t="shared" si="8"/>
        <v>34.25</v>
      </c>
      <c r="BW6" s="36">
        <f t="shared" si="8"/>
        <v>46.48</v>
      </c>
      <c r="BX6" s="36">
        <f t="shared" si="8"/>
        <v>40.6</v>
      </c>
      <c r="BY6" s="36">
        <f t="shared" si="8"/>
        <v>56.04</v>
      </c>
      <c r="BZ6" s="35" t="str">
        <f>IF(BZ7="","",IF(BZ7="-","【-】","【"&amp;SUBSTITUTE(TEXT(BZ7,"#,##0.00"),"-","△")&amp;"】"))</f>
        <v>【53.06】</v>
      </c>
      <c r="CA6" s="36">
        <f>IF(CA7="",NA(),CA7)</f>
        <v>226.34</v>
      </c>
      <c r="CB6" s="36">
        <f t="shared" ref="CB6:CJ6" si="9">IF(CB7="",NA(),CB7)</f>
        <v>234.43</v>
      </c>
      <c r="CC6" s="36">
        <f t="shared" si="9"/>
        <v>234.62</v>
      </c>
      <c r="CD6" s="36">
        <f t="shared" si="9"/>
        <v>244.32</v>
      </c>
      <c r="CE6" s="36">
        <f t="shared" si="9"/>
        <v>240.8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88.69</v>
      </c>
      <c r="CM6" s="36">
        <f t="shared" ref="CM6:CU6" si="10">IF(CM7="",NA(),CM7)</f>
        <v>86.59</v>
      </c>
      <c r="CN6" s="36">
        <f t="shared" si="10"/>
        <v>87.84</v>
      </c>
      <c r="CO6" s="36">
        <f t="shared" si="10"/>
        <v>92.24</v>
      </c>
      <c r="CP6" s="36">
        <f t="shared" si="10"/>
        <v>61.98</v>
      </c>
      <c r="CQ6" s="36">
        <f t="shared" si="10"/>
        <v>57.17</v>
      </c>
      <c r="CR6" s="36">
        <f t="shared" si="10"/>
        <v>57.55</v>
      </c>
      <c r="CS6" s="36">
        <f t="shared" si="10"/>
        <v>57.43</v>
      </c>
      <c r="CT6" s="36">
        <f t="shared" si="10"/>
        <v>57.29</v>
      </c>
      <c r="CU6" s="36">
        <f t="shared" si="10"/>
        <v>55.9</v>
      </c>
      <c r="CV6" s="35" t="str">
        <f>IF(CV7="","",IF(CV7="-","【-】","【"&amp;SUBSTITUTE(TEXT(CV7,"#,##0.00"),"-","△")&amp;"】"))</f>
        <v>【56.28】</v>
      </c>
      <c r="CW6" s="36">
        <f>IF(CW7="",NA(),CW7)</f>
        <v>87.38</v>
      </c>
      <c r="CX6" s="36">
        <f t="shared" ref="CX6:DF6" si="11">IF(CX7="",NA(),CX7)</f>
        <v>87.56</v>
      </c>
      <c r="CY6" s="36">
        <f t="shared" si="11"/>
        <v>86.74</v>
      </c>
      <c r="CZ6" s="36">
        <f t="shared" si="11"/>
        <v>82.08</v>
      </c>
      <c r="DA6" s="36">
        <f t="shared" si="11"/>
        <v>89.83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0.06</v>
      </c>
      <c r="EE6" s="36">
        <f t="shared" ref="EE6:EM6" si="14">IF(EE7="",NA(),EE7)</f>
        <v>0.1</v>
      </c>
      <c r="EF6" s="36">
        <f t="shared" si="14"/>
        <v>0.26</v>
      </c>
      <c r="EG6" s="36">
        <f t="shared" si="14"/>
        <v>0.59</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204111</v>
      </c>
      <c r="D7" s="38">
        <v>47</v>
      </c>
      <c r="E7" s="38">
        <v>1</v>
      </c>
      <c r="F7" s="38">
        <v>0</v>
      </c>
      <c r="G7" s="38">
        <v>0</v>
      </c>
      <c r="H7" s="38" t="s">
        <v>107</v>
      </c>
      <c r="I7" s="38" t="s">
        <v>108</v>
      </c>
      <c r="J7" s="38" t="s">
        <v>109</v>
      </c>
      <c r="K7" s="38" t="s">
        <v>110</v>
      </c>
      <c r="L7" s="38" t="s">
        <v>111</v>
      </c>
      <c r="M7" s="38"/>
      <c r="N7" s="39" t="s">
        <v>112</v>
      </c>
      <c r="O7" s="39" t="s">
        <v>113</v>
      </c>
      <c r="P7" s="39">
        <v>99.27</v>
      </c>
      <c r="Q7" s="39">
        <v>2760</v>
      </c>
      <c r="R7" s="39">
        <v>3856</v>
      </c>
      <c r="S7" s="39">
        <v>38.119999999999997</v>
      </c>
      <c r="T7" s="39">
        <v>101.15</v>
      </c>
      <c r="U7" s="39">
        <v>3808</v>
      </c>
      <c r="V7" s="39">
        <v>16.54</v>
      </c>
      <c r="W7" s="39">
        <v>230.23</v>
      </c>
      <c r="X7" s="39">
        <v>65.349999999999994</v>
      </c>
      <c r="Y7" s="39">
        <v>72.56</v>
      </c>
      <c r="Z7" s="39">
        <v>69.760000000000005</v>
      </c>
      <c r="AA7" s="39">
        <v>69.7</v>
      </c>
      <c r="AB7" s="39">
        <v>68.849999999999994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541.73</v>
      </c>
      <c r="BF7" s="39">
        <v>474.08</v>
      </c>
      <c r="BG7" s="39">
        <v>389.23</v>
      </c>
      <c r="BH7" s="39">
        <v>303.22000000000003</v>
      </c>
      <c r="BI7" s="39">
        <v>210.74</v>
      </c>
      <c r="BJ7" s="39">
        <v>1108.26</v>
      </c>
      <c r="BK7" s="39">
        <v>1113.76</v>
      </c>
      <c r="BL7" s="39">
        <v>1125.69</v>
      </c>
      <c r="BM7" s="39">
        <v>1134.67</v>
      </c>
      <c r="BN7" s="39">
        <v>1144.79</v>
      </c>
      <c r="BO7" s="39">
        <v>1280.76</v>
      </c>
      <c r="BP7" s="39">
        <v>65.12</v>
      </c>
      <c r="BQ7" s="39">
        <v>63</v>
      </c>
      <c r="BR7" s="39">
        <v>62.97</v>
      </c>
      <c r="BS7" s="39">
        <v>60.52</v>
      </c>
      <c r="BT7" s="39">
        <v>61.09</v>
      </c>
      <c r="BU7" s="39">
        <v>19.77</v>
      </c>
      <c r="BV7" s="39">
        <v>34.25</v>
      </c>
      <c r="BW7" s="39">
        <v>46.48</v>
      </c>
      <c r="BX7" s="39">
        <v>40.6</v>
      </c>
      <c r="BY7" s="39">
        <v>56.04</v>
      </c>
      <c r="BZ7" s="39">
        <v>53.06</v>
      </c>
      <c r="CA7" s="39">
        <v>226.34</v>
      </c>
      <c r="CB7" s="39">
        <v>234.43</v>
      </c>
      <c r="CC7" s="39">
        <v>234.62</v>
      </c>
      <c r="CD7" s="39">
        <v>244.32</v>
      </c>
      <c r="CE7" s="39">
        <v>240.8</v>
      </c>
      <c r="CF7" s="39">
        <v>878.73</v>
      </c>
      <c r="CG7" s="39">
        <v>501.18</v>
      </c>
      <c r="CH7" s="39">
        <v>376.61</v>
      </c>
      <c r="CI7" s="39">
        <v>440.03</v>
      </c>
      <c r="CJ7" s="39">
        <v>304.35000000000002</v>
      </c>
      <c r="CK7" s="39">
        <v>314.83</v>
      </c>
      <c r="CL7" s="39">
        <v>88.69</v>
      </c>
      <c r="CM7" s="39">
        <v>86.59</v>
      </c>
      <c r="CN7" s="39">
        <v>87.84</v>
      </c>
      <c r="CO7" s="39">
        <v>92.24</v>
      </c>
      <c r="CP7" s="39">
        <v>61.98</v>
      </c>
      <c r="CQ7" s="39">
        <v>57.17</v>
      </c>
      <c r="CR7" s="39">
        <v>57.55</v>
      </c>
      <c r="CS7" s="39">
        <v>57.43</v>
      </c>
      <c r="CT7" s="39">
        <v>57.29</v>
      </c>
      <c r="CU7" s="39">
        <v>55.9</v>
      </c>
      <c r="CV7" s="39">
        <v>56.28</v>
      </c>
      <c r="CW7" s="39">
        <v>87.38</v>
      </c>
      <c r="CX7" s="39">
        <v>87.56</v>
      </c>
      <c r="CY7" s="39">
        <v>86.74</v>
      </c>
      <c r="CZ7" s="39">
        <v>82.08</v>
      </c>
      <c r="DA7" s="39">
        <v>89.83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0.06</v>
      </c>
      <c r="EE7" s="39">
        <v>0.1</v>
      </c>
      <c r="EF7" s="39">
        <v>0.26</v>
      </c>
      <c r="EG7" s="39">
        <v>0.59</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2018-02-09T08:30:50Z</cp:lastPrinted>
  <dcterms:created xsi:type="dcterms:W3CDTF">2017-12-25T01:43:45Z</dcterms:created>
  <dcterms:modified xsi:type="dcterms:W3CDTF">2018-02-09T08:32:16Z</dcterms:modified>
  <cp:category/>
</cp:coreProperties>
</file>