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P10" i="4"/>
  <c r="I10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<sst xmlns="http://schemas.openxmlformats.org/spreadsheetml/2006/main" count="240" uniqueCount="125">
  <si>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</si>
  <si>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</si>
  <si>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</si>
  <si>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</si>
  <si>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</si>
  <si>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</si>
  <si>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</si>
  <si>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</si>
  <si>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</si>
  <si>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</si>
  <si>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</si>
  <si>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</si>
  <si>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</si>
  <si>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</si>
  <si>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</si>
  <si>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</si>
  <si>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</si>
  <si>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</si>
  <si>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</si>
  <si>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</si>
  <si>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</si>
  <si>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</si>
  <si>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</si>
  <si>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</si>
  <si>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</si>
  <si>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</si>
  <si>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</si>
  <si>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</si>
  <si>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</si>
  <si>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</si>
  <si>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</si>
  <si>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</si>
  <si>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</si>
  <si>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</si>
  <si>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</si>
  <si>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</si>
  <si>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</si>
  <si>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</si>
  <si>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</si>
  <si>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</si>
  <si>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</si>
  <si>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</si>
  <si>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</si>
  <si>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</si>
  <si>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</si>
  <si>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</si>
  <si>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</si>
  <si>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</si>
  <si>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</si>
  <si>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</si>
  <si>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</si>
  <si>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</si>
  <si>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</si>
  <si>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</si>
  <si>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</si>
  <si>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</si>
  <si>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</si>
  <si>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</si>
  <si>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</si>
  <si>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</si>
  <si>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</si>
  <si>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</si>
  <si>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</si>
  <si>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</si>
  <si>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</si>
  <si>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</si>
  <si>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</si>
  <si>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</si>
  <si>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</si>
  <si>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</si>
  <si>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</si>
  <si>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</si>
  <si>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</si>
  <si>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</si>
  <si>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</si>
  <si>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</si>
  <si>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</si>
  <si>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</si>
  <si>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</si>
  <si>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</si>
  <si>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</si>
  <si>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</si>
  <si>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</si>
  <si>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</si>
  <si>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</si>
  <si>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</si>
  <si>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</si>
  <si>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</si>
  <si>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</si>
  <si>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</si>
  <si>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</si>
  <si>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</si>
  <si>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</si>
  <si>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</si>
  <si>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</si>
  <si>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</si>
  <si>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</si>
  <si>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</si>
  <si>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</si>
  <si>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</si>
  <si>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</si>
  <si>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</si>
  <si>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</si>
  <si>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</si>
  <si>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</si>
  <si>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</si>
  <si>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</si>
  <si>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</si>
  <si>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</si>
  <si>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根羽村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</si>
  <si>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</si>
  <si>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</si>
  <si>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</si>
  <si>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</si>
  <si>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</si>
  <si>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</si>
  <si>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</si>
  <si>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</si>
  <si>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</si>
  <si>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</si>
  <si>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</si>
  <si>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本施設は稼働後約15年経過したもので、現時点では大規模な施設更新はないが、小規模施設と併せて施設の状況を把握し、今後の維持管理計画の作成が必要だと考えられる。</t>
    <phoneticPr fontId="4"/>
  </si>
  <si>
    <t xml:space="preserve">　当該施設の水洗化率は92%と非常に高いが、一般家庭の利用者は減少傾向にあるため、料金だけでの経営は厳しくなると考えられる。
　今後、施設の適正な維持管理をしながら、処理施設規模の検討、施設利用料の検討をする必要がある。
</t>
    <phoneticPr fontId="4"/>
  </si>
  <si>
    <t xml:space="preserve">　①の収益的収支比率は99％と非常に高く、⑥の汚水処理原価も類団平均より低いことから、一定の評価ができると考えられる。
　ただし、⑤経費回収率は類団平均より高いものの66%と使用料だけの運営は難しく、⑧の水洗化率は92%と高い水準にありながら、⑦の施設利用率は38%と低いため、今後の検討が必要と考えられる。
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</si>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</sst>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76288"/>
        <c:axId val="17967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6288"/>
        <c:axId val="179678208"/>
      </c:lineChart>
      <c:dateAx>
        <c:axId val="17967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78208"/>
        <c:crosses val="autoZero"/>
        <c:auto val="1"/>
        <c:lblOffset val="100"/>
        <c:baseTimeUnit val="years"/>
      </c:dateAx>
      <c:valAx>
        <c:axId val="17967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7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58.27</c:v>
                </c:pt>
                <c:pt idx="1">
                  <c:v>53.35</c:v>
                </c:pt>
                <c:pt idx="2">
                  <c:v>58.27</c:v>
                </c:pt>
                <c:pt idx="3">
                  <c:v>50.59</c:v>
                </c:pt>
                <c:pt idx="4">
                  <c:v>38.39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84352"/>
        <c:axId val="2004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84352"/>
        <c:axId val="200486272"/>
      </c:lineChart>
      <c:dateAx>
        <c:axId val="20048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486272"/>
        <c:crosses val="autoZero"/>
        <c:auto val="1"/>
        <c:lblOffset val="100"/>
        <c:baseTimeUnit val="years"/>
      </c:dateAx>
      <c:valAx>
        <c:axId val="2004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48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82.13</c:v>
                </c:pt>
                <c:pt idx="1">
                  <c:v>90.48</c:v>
                </c:pt>
                <c:pt idx="2">
                  <c:v>91.99</c:v>
                </c:pt>
                <c:pt idx="3">
                  <c:v>92.01</c:v>
                </c:pt>
                <c:pt idx="4">
                  <c:v>92.31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24928"/>
        <c:axId val="20052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24928"/>
        <c:axId val="200526848"/>
      </c:lineChart>
      <c:dateAx>
        <c:axId val="20052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526848"/>
        <c:crosses val="autoZero"/>
        <c:auto val="1"/>
        <c:lblOffset val="100"/>
        <c:baseTimeUnit val="years"/>
      </c:dateAx>
      <c:valAx>
        <c:axId val="20052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52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99.11</c:v>
                </c:pt>
                <c:pt idx="1">
                  <c:v>98.4</c:v>
                </c:pt>
                <c:pt idx="2">
                  <c:v>100</c:v>
                </c:pt>
                <c:pt idx="3">
                  <c:v>98.58</c:v>
                </c:pt>
                <c:pt idx="4">
                  <c:v>99.05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12768"/>
        <c:axId val="1797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12768"/>
        <c:axId val="179714688"/>
      </c:lineChart>
      <c:dateAx>
        <c:axId val="17971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14688"/>
        <c:crosses val="autoZero"/>
        <c:auto val="1"/>
        <c:lblOffset val="100"/>
        <c:baseTimeUnit val="years"/>
      </c:dateAx>
      <c:valAx>
        <c:axId val="1797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1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57440"/>
        <c:axId val="17975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57440"/>
        <c:axId val="179759360"/>
      </c:lineChart>
      <c:dateAx>
        <c:axId val="1797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59360"/>
        <c:crosses val="autoZero"/>
        <c:auto val="1"/>
        <c:lblOffset val="100"/>
        <c:baseTimeUnit val="years"/>
      </c:dateAx>
      <c:valAx>
        <c:axId val="17975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5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72128"/>
        <c:axId val="1946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72128"/>
        <c:axId val="194674048"/>
      </c:lineChart>
      <c:dateAx>
        <c:axId val="19467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74048"/>
        <c:crosses val="autoZero"/>
        <c:auto val="1"/>
        <c:lblOffset val="100"/>
        <c:baseTimeUnit val="years"/>
      </c:dateAx>
      <c:valAx>
        <c:axId val="1946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7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17184"/>
        <c:axId val="1947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17184"/>
        <c:axId val="194719104"/>
      </c:lineChart>
      <c:dateAx>
        <c:axId val="19471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19104"/>
        <c:crosses val="autoZero"/>
        <c:auto val="1"/>
        <c:lblOffset val="100"/>
        <c:baseTimeUnit val="years"/>
      </c:dateAx>
      <c:valAx>
        <c:axId val="1947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71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6336"/>
        <c:axId val="19476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66336"/>
        <c:axId val="194768256"/>
      </c:lineChart>
      <c:dateAx>
        <c:axId val="19476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68256"/>
        <c:crosses val="autoZero"/>
        <c:auto val="1"/>
        <c:lblOffset val="100"/>
        <c:baseTimeUnit val="years"/>
      </c:dateAx>
      <c:valAx>
        <c:axId val="19476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76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2888.13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84256"/>
        <c:axId val="1948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84256"/>
        <c:axId val="194802816"/>
      </c:lineChart>
      <c:dateAx>
        <c:axId val="19478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802816"/>
        <c:crosses val="autoZero"/>
        <c:auto val="1"/>
        <c:lblOffset val="100"/>
        <c:baseTimeUnit val="years"/>
      </c:dateAx>
      <c:valAx>
        <c:axId val="1948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78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52.59</c:v>
                </c:pt>
                <c:pt idx="2">
                  <c:v>51.83</c:v>
                </c:pt>
                <c:pt idx="3">
                  <c:v>37.64</c:v>
                </c:pt>
                <c:pt idx="4">
                  <c:v>66.790000000000006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37120"/>
        <c:axId val="20015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37120"/>
        <c:axId val="200155904"/>
      </c:lineChart>
      <c:dateAx>
        <c:axId val="1948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155904"/>
        <c:crosses val="autoZero"/>
        <c:auto val="1"/>
        <c:lblOffset val="100"/>
        <c:baseTimeUnit val="years"/>
      </c:dateAx>
      <c:valAx>
        <c:axId val="20015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8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197.84</c:v>
                </c:pt>
                <c:pt idx="1">
                  <c:v>226.15</c:v>
                </c:pt>
                <c:pt idx="2">
                  <c:v>204.83</c:v>
                </c:pt>
                <c:pt idx="3">
                  <c:v>316.75</c:v>
                </c:pt>
                <c:pt idx="4">
                  <c:v>236.24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81632"/>
        <c:axId val="20018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81632"/>
        <c:axId val="200187904"/>
      </c:lineChart>
      <c:dateAx>
        <c:axId val="20018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187904"/>
        <c:crosses val="autoZero"/>
        <c:auto val="1"/>
        <c:lblOffset val="100"/>
        <c:baseTimeUnit val="years"/>
      </c:dateAx>
      <c:valAx>
        <c:axId val="20018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18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長野県　根羽村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976</v>
      </c>
      <c r="AM8" s="50"/>
      <c r="AN8" s="50"/>
      <c r="AO8" s="50"/>
      <c r="AP8" s="50"/>
      <c r="AQ8" s="50"/>
      <c r="AR8" s="50"/>
      <c r="AS8" s="50"/>
      <c r="AT8" s="45">
        <f>データ!T6</f>
        <v>89.97</v>
      </c>
      <c r="AU8" s="45"/>
      <c r="AV8" s="45"/>
      <c r="AW8" s="45"/>
      <c r="AX8" s="45"/>
      <c r="AY8" s="45"/>
      <c r="AZ8" s="45"/>
      <c r="BA8" s="45"/>
      <c r="BB8" s="45">
        <f>データ!U6</f>
        <v>10.85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68.92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3000</v>
      </c>
      <c r="AE10" s="50"/>
      <c r="AF10" s="50"/>
      <c r="AG10" s="50"/>
      <c r="AH10" s="50"/>
      <c r="AI10" s="50"/>
      <c r="AJ10" s="50"/>
      <c r="AK10" s="2"/>
      <c r="AL10" s="50">
        <f>データ!V6</f>
        <v>663</v>
      </c>
      <c r="AM10" s="50"/>
      <c r="AN10" s="50"/>
      <c r="AO10" s="50"/>
      <c r="AP10" s="50"/>
      <c r="AQ10" s="50"/>
      <c r="AR10" s="50"/>
      <c r="AS10" s="50"/>
      <c r="AT10" s="45">
        <f>データ!W6</f>
        <v>0.44</v>
      </c>
      <c r="AU10" s="45"/>
      <c r="AV10" s="45"/>
      <c r="AW10" s="45"/>
      <c r="AX10" s="45"/>
      <c r="AY10" s="45"/>
      <c r="AZ10" s="45"/>
      <c r="BA10" s="45"/>
      <c r="BB10" s="45">
        <f>データ!X6</f>
        <v>1506.82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204102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根羽村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68.92</v>
      </c>
      <c r="Q6" s="34">
        <f t="shared" si="3"/>
        <v>100</v>
      </c>
      <c r="R6" s="34">
        <f t="shared" si="3"/>
        <v>3000</v>
      </c>
      <c r="S6" s="34">
        <f t="shared" si="3"/>
        <v>976</v>
      </c>
      <c r="T6" s="34">
        <f t="shared" si="3"/>
        <v>89.97</v>
      </c>
      <c r="U6" s="34">
        <f t="shared" si="3"/>
        <v>10.85</v>
      </c>
      <c r="V6" s="34">
        <f t="shared" si="3"/>
        <v>663</v>
      </c>
      <c r="W6" s="34">
        <f t="shared" si="3"/>
        <v>0.44</v>
      </c>
      <c r="X6" s="34">
        <f t="shared" si="3"/>
        <v>1506.82</v>
      </c>
      <c r="Y6" s="35">
        <f>IF(Y7="",NA(),Y7)</f>
        <v>99.11</v>
      </c>
      <c r="Z6" s="35">
        <f t="shared" ref="Z6:AH6" si="4">IF(Z7="",NA(),Z7)</f>
        <v>98.4</v>
      </c>
      <c r="AA6" s="35">
        <f t="shared" si="4"/>
        <v>100</v>
      </c>
      <c r="AB6" s="35">
        <f t="shared" si="4"/>
        <v>98.58</v>
      </c>
      <c r="AC6" s="35">
        <f t="shared" si="4"/>
        <v>99.05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2888.13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54.34</v>
      </c>
      <c r="BR6" s="35">
        <f t="shared" ref="BR6:BZ6" si="8">IF(BR7="",NA(),BR7)</f>
        <v>52.59</v>
      </c>
      <c r="BS6" s="35">
        <f t="shared" si="8"/>
        <v>51.83</v>
      </c>
      <c r="BT6" s="35">
        <f t="shared" si="8"/>
        <v>37.64</v>
      </c>
      <c r="BU6" s="35">
        <f t="shared" si="8"/>
        <v>66.790000000000006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197.84</v>
      </c>
      <c r="CC6" s="35">
        <f t="shared" ref="CC6:CK6" si="9">IF(CC7="",NA(),CC7)</f>
        <v>226.15</v>
      </c>
      <c r="CD6" s="35">
        <f t="shared" si="9"/>
        <v>204.83</v>
      </c>
      <c r="CE6" s="35">
        <f t="shared" si="9"/>
        <v>316.75</v>
      </c>
      <c r="CF6" s="35">
        <f t="shared" si="9"/>
        <v>236.24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58.27</v>
      </c>
      <c r="CN6" s="35">
        <f t="shared" ref="CN6:CV6" si="10">IF(CN7="",NA(),CN7)</f>
        <v>53.35</v>
      </c>
      <c r="CO6" s="35">
        <f t="shared" si="10"/>
        <v>58.27</v>
      </c>
      <c r="CP6" s="35">
        <f t="shared" si="10"/>
        <v>50.59</v>
      </c>
      <c r="CQ6" s="35">
        <f t="shared" si="10"/>
        <v>38.39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82.13</v>
      </c>
      <c r="CY6" s="35">
        <f t="shared" ref="CY6:DG6" si="11">IF(CY7="",NA(),CY7)</f>
        <v>90.48</v>
      </c>
      <c r="CZ6" s="35">
        <f t="shared" si="11"/>
        <v>91.99</v>
      </c>
      <c r="DA6" s="35">
        <f t="shared" si="11"/>
        <v>92.01</v>
      </c>
      <c r="DB6" s="35">
        <f t="shared" si="11"/>
        <v>92.31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204102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68.92</v>
      </c>
      <c r="Q7" s="38">
        <v>100</v>
      </c>
      <c r="R7" s="38">
        <v>3000</v>
      </c>
      <c r="S7" s="38">
        <v>976</v>
      </c>
      <c r="T7" s="38">
        <v>89.97</v>
      </c>
      <c r="U7" s="38">
        <v>10.85</v>
      </c>
      <c r="V7" s="38">
        <v>663</v>
      </c>
      <c r="W7" s="38">
        <v>0.44</v>
      </c>
      <c r="X7" s="38">
        <v>1506.82</v>
      </c>
      <c r="Y7" s="38">
        <v>99.11</v>
      </c>
      <c r="Z7" s="38">
        <v>98.4</v>
      </c>
      <c r="AA7" s="38">
        <v>100</v>
      </c>
      <c r="AB7" s="38">
        <v>98.58</v>
      </c>
      <c r="AC7" s="38">
        <v>99.05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2888.13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54.34</v>
      </c>
      <c r="BR7" s="38">
        <v>52.59</v>
      </c>
      <c r="BS7" s="38">
        <v>51.83</v>
      </c>
      <c r="BT7" s="38">
        <v>37.64</v>
      </c>
      <c r="BU7" s="38">
        <v>66.790000000000006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197.84</v>
      </c>
      <c r="CC7" s="38">
        <v>226.15</v>
      </c>
      <c r="CD7" s="38">
        <v>204.83</v>
      </c>
      <c r="CE7" s="38">
        <v>316.75</v>
      </c>
      <c r="CF7" s="38">
        <v>236.24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58.27</v>
      </c>
      <c r="CN7" s="38">
        <v>53.35</v>
      </c>
      <c r="CO7" s="38">
        <v>58.27</v>
      </c>
      <c r="CP7" s="38">
        <v>50.59</v>
      </c>
      <c r="CQ7" s="38">
        <v>38.39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82.13</v>
      </c>
      <c r="CY7" s="38">
        <v>90.48</v>
      </c>
      <c r="CZ7" s="38">
        <v>91.99</v>
      </c>
      <c r="DA7" s="38">
        <v>92.01</v>
      </c>
      <c r="DB7" s="38">
        <v>92.31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2017-12-25T02:28:59Z</dcterms:created>
  <dcterms:modified xsi:type="dcterms:W3CDTF">2018-01-30T07:30:15Z</dcterms:modified>
  <cp:category/>
</cp:coreProperties>
</file>