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AT8" i="4" s="1"/>
  <c r="R6" i="5"/>
  <c r="AL8" i="4" s="1"/>
  <c r="Q6" i="5"/>
  <c r="P6" i="5"/>
  <c r="O6" i="5"/>
  <c r="I10" i="4" s="1"/>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AL10" i="4"/>
  <c r="W10" i="4"/>
  <c r="P10" i="4"/>
  <c r="BB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<sst xmlns="http://schemas.openxmlformats.org/spreadsheetml/2006/main" count="237" uniqueCount="124">
  <si>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</si>
  <si>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</si>
  <si>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</si>
  <si>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</si>
  <si>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</si>
  <si>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</si>
  <si>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</si>
  <si>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</si>
  <si>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</si>
  <si>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</si>
  <si>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</si>
  <si>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</si>
  <si>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</si>
  <si>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</si>
  <si>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</si>
  <si>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</si>
  <si>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</si>
  <si>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</si>
  <si>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</si>
  <si>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</si>
  <si>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</si>
  <si>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</si>
  <si>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</si>
  <si>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</si>
  <si>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</si>
  <si>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</si>
  <si>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</si>
  <si>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</si>
  <si>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</si>
  <si>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</si>
  <si>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</si>
  <si>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</si>
  <si>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</si>
  <si>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</si>
  <si>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</si>
  <si>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</si>
  <si>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</si>
  <si>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</si>
  <si>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</si>
  <si>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</si>
  <si>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</si>
  <si>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</si>
  <si>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</si>
  <si>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</si>
  <si>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</si>
  <si>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</si>
  <si>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</si>
  <si>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</si>
  <si>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</si>
  <si>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</si>
  <si>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</si>
  <si>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</si>
  <si>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</si>
  <si>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</si>
  <si>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</si>
  <si>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</si>
  <si>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</si>
  <si>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</si>
  <si>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</si>
  <si>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</si>
  <si>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</si>
  <si>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</si>
  <si>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</si>
  <si>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</si>
  <si>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</si>
  <si>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</si>
  <si>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</si>
  <si>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</si>
  <si>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</si>
  <si>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</si>
  <si>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</si>
  <si>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</si>
  <si>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</si>
  <si>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</si>
  <si>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</si>
  <si>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</si>
  <si>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</si>
  <si>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</si>
  <si>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</si>
  <si>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</si>
  <si>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</si>
  <si>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</si>
  <si>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</si>
  <si>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</si>
  <si>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</si>
  <si>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</si>
  <si>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</si>
  <si>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</si>
  <si>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</si>
  <si>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</si>
  <si>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</si>
  <si>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</si>
  <si>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</si>
  <si>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</si>
  <si>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</si>
  <si>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</si>
  <si>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</si>
  <si>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</si>
  <si>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</si>
  <si>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</si>
  <si>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</si>
  <si>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</si>
  <si>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</si>
  <si>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</si>
  <si>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</si>
  <si>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</si>
  <si>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</si>
  <si>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</si>
  <si>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阿南町</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</si>
  <si>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</si>
  <si>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</si>
  <si>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</si>
  <si>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</si>
  <si>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</si>
  <si>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</si>
  <si>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</si>
  <si>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</si>
  <si>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</si>
  <si>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</si>
  <si>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</si>
  <si>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収益的収支比率は100％に満たず単年度収支が赤字であることを示しており、経営規模に比べ地方債の規模が大きいことが収益圧迫要因となっている。
　料金回収率が6割弱であり、給水に要する費用の4割強を使用料以外の収入で賄っている状況である。
　企業債残高対給水収益比率の割合は年々下がっているが、老朽化した施設更新や災害対策・耐震化等により、今後、企業債残高が増加する見込みである。
　給水原価は平均値より高く、維持管理費の削減等、経営改善を図る必要がある。
　施設利用率は平均値との比較ではおおむね良好だが、有収率が6割弱と低く、収益に結びついていないため、漏水等の原因を特定し改善を図る必要がある。
　 </t>
    <rPh sb="80" eb="81">
      <t>ジャク</t>
    </rPh>
    <rPh sb="96" eb="97">
      <t>キョウ</t>
    </rPh>
    <rPh sb="112" eb="114">
      <t>ジョウキョウ</t>
    </rPh>
    <rPh sb="156" eb="158">
      <t>サイガイ</t>
    </rPh>
    <rPh sb="158" eb="160">
      <t>タイサク</t>
    </rPh>
    <rPh sb="161" eb="164">
      <t>タイシンカ</t>
    </rPh>
    <rPh sb="169" eb="171">
      <t>コンゴ</t>
    </rPh>
    <rPh sb="201" eb="202">
      <t>タカ</t>
    </rPh>
    <rPh sb="212" eb="213">
      <t>トウ</t>
    </rPh>
    <rPh sb="259" eb="260">
      <t>ジャク</t>
    </rPh>
    <phoneticPr fontId="7"/>
  </si>
  <si>
    <t>　浄水場・水道管ともに老朽化が進んでいるため、施設の点検や漏水調査を行い、適切な計画により更新を実施する必要がある。</t>
    <rPh sb="1" eb="4">
      <t>ジョウスイジョウ</t>
    </rPh>
    <rPh sb="5" eb="7">
      <t>スイドウ</t>
    </rPh>
    <rPh sb="7" eb="8">
      <t>カン</t>
    </rPh>
    <rPh sb="11" eb="14">
      <t>ロウキュウカ</t>
    </rPh>
    <rPh sb="15" eb="16">
      <t>スス</t>
    </rPh>
    <rPh sb="23" eb="25">
      <t>シセツ</t>
    </rPh>
    <rPh sb="26" eb="28">
      <t>テンケン</t>
    </rPh>
    <rPh sb="29" eb="31">
      <t>ロウスイ</t>
    </rPh>
    <rPh sb="31" eb="33">
      <t>チョウサ</t>
    </rPh>
    <rPh sb="34" eb="35">
      <t>オコナ</t>
    </rPh>
    <rPh sb="37" eb="39">
      <t>テキセツ</t>
    </rPh>
    <rPh sb="40" eb="42">
      <t>ケイカク</t>
    </rPh>
    <rPh sb="45" eb="47">
      <t>コウシン</t>
    </rPh>
    <rPh sb="48" eb="50">
      <t>ジッシ</t>
    </rPh>
    <rPh sb="52" eb="54">
      <t>ヒツヨウ</t>
    </rPh>
    <phoneticPr fontId="7"/>
  </si>
  <si>
    <t>自治体職員</t>
    <rPh sb="0" eb="3">
      <t>ジチタイ</t>
    </rPh>
    <rPh sb="3" eb="5">
      <t>ショクイン</t>
    </rPh>
    <phoneticPr fontId="4"/>
  </si>
  <si>
    <t>　給水に要する費用が高く、使用料以外の収入に依存している状況である。また、漏水が原因で水を捨てている状況があり、漏水調査、修繕を行う必要がある。老朽化による施設・設備の更新も必要であり、経費の増加が見込まれる。国庫補助事業を導入するなど財源確保に努める一方、地方債の借入れ及び一般会計からの繰入を必要とする経営状況が続く見込みである。
　こうした中、人口減少等に伴い料金収入は減少していく見込みであるため、適正な料金設定及び経常的経費の抑制を行い、経営改善を図る必要がある。
　</t>
    <rPh sb="1" eb="3">
      <t>キュウスイ</t>
    </rPh>
    <rPh sb="4" eb="5">
      <t>ヨウ</t>
    </rPh>
    <rPh sb="7" eb="9">
      <t>ヒヨウ</t>
    </rPh>
    <rPh sb="10" eb="11">
      <t>タカ</t>
    </rPh>
    <rPh sb="13" eb="16">
      <t>シヨウリョウ</t>
    </rPh>
    <rPh sb="16" eb="18">
      <t>イガイ</t>
    </rPh>
    <rPh sb="19" eb="21">
      <t>シュウニュウ</t>
    </rPh>
    <rPh sb="22" eb="24">
      <t>イゾン</t>
    </rPh>
    <rPh sb="28" eb="30">
      <t>ジョウキョウ</t>
    </rPh>
    <rPh sb="37" eb="39">
      <t>ロウスイ</t>
    </rPh>
    <rPh sb="40" eb="42">
      <t>ゲンイン</t>
    </rPh>
    <rPh sb="43" eb="44">
      <t>ミズ</t>
    </rPh>
    <rPh sb="45" eb="46">
      <t>ス</t>
    </rPh>
    <rPh sb="50" eb="52">
      <t>ジョウキョウ</t>
    </rPh>
    <rPh sb="56" eb="58">
      <t>ロウスイ</t>
    </rPh>
    <rPh sb="58" eb="60">
      <t>チョウサ</t>
    </rPh>
    <rPh sb="61" eb="63">
      <t>シュウゼン</t>
    </rPh>
    <rPh sb="64" eb="65">
      <t>オコナ</t>
    </rPh>
    <rPh sb="66" eb="68">
      <t>ヒツヨウ</t>
    </rPh>
    <rPh sb="72" eb="75">
      <t>ロウキュウカ</t>
    </rPh>
    <rPh sb="78" eb="80">
      <t>シセツ</t>
    </rPh>
    <rPh sb="81" eb="83">
      <t>セツビ</t>
    </rPh>
    <rPh sb="84" eb="86">
      <t>コウシン</t>
    </rPh>
    <rPh sb="87" eb="89">
      <t>ヒツヨウ</t>
    </rPh>
    <rPh sb="93" eb="95">
      <t>ケイヒ</t>
    </rPh>
    <rPh sb="96" eb="98">
      <t>ゾウカ</t>
    </rPh>
    <rPh sb="99" eb="101">
      <t>ミコ</t>
    </rPh>
    <rPh sb="105" eb="107">
      <t>コッコ</t>
    </rPh>
    <rPh sb="107" eb="109">
      <t>ホジョ</t>
    </rPh>
    <rPh sb="109" eb="111">
      <t>ジギョウ</t>
    </rPh>
    <rPh sb="112" eb="114">
      <t>ドウニュウ</t>
    </rPh>
    <rPh sb="118" eb="120">
      <t>ザイゲン</t>
    </rPh>
    <rPh sb="120" eb="122">
      <t>カクホ</t>
    </rPh>
    <rPh sb="123" eb="124">
      <t>ツト</t>
    </rPh>
    <rPh sb="126" eb="128">
      <t>イッポウ</t>
    </rPh>
    <rPh sb="148" eb="150">
      <t>ヒツヨウ</t>
    </rPh>
    <rPh sb="173" eb="174">
      <t>ナカ</t>
    </rPh>
    <rPh sb="210" eb="211">
      <t>オヨ</t>
    </rPh>
    <rPh sb="212" eb="214">
      <t>ケイジョウ</t>
    </rPh>
    <rPh sb="214" eb="215">
      <t>テキ</t>
    </rPh>
    <rPh sb="215" eb="217">
      <t>ケイヒ</t>
    </rPh>
    <rPh sb="218" eb="220">
      <t>ヨクセイ</t>
    </rPh>
    <rPh sb="221" eb="222">
      <t>オコナ</t>
    </rPh>
    <rPh sb="224" eb="226">
      <t>ケイエイ</t>
    </rPh>
    <rPh sb="226" eb="228">
      <t>カイゼン</t>
    </rPh>
    <rPh sb="229" eb="230">
      <t>ハカ</t>
    </rPh>
    <rPh sb="231" eb="233">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</si>
</sst>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formatCode="#,##0.00;&quot;△&quot;#,##0.00;&quot;-&quot;">
                  <c:v>0.05</c:v>
                </c:pt>
                <c:pt idx="4">
                  <c:v>0</c:v>
                </c:pt>
              </c:numCache>
            </c:numRef>
          </c:val>
        </c:ser>
        <c:dLbls>
          <c:showLegendKey val="0"/>
          <c:showVal val="0"/>
          <c:showCatName val="0"/>
          <c:showSerName val="0"/>
          <c:showPercent val="0"/>
          <c:showBubbleSize val="0"/>
        </c:dLbls>
        <c:gapWidth val="150"/>
        <c:axId val="71222400"/>
        <c:axId val="7122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71222400"/>
        <c:axId val="71224320"/>
      </c:lineChart>
      <c:dateAx>
        <c:axId val="71222400"/>
        <c:scaling>
          <c:orientation val="minMax"/>
        </c:scaling>
        <c:delete val="1"/>
        <c:axPos val="b"/>
        <c:numFmt formatCode="ge" sourceLinked="1"/>
        <c:majorTickMark val="none"/>
        <c:minorTickMark val="none"/>
        <c:tickLblPos val="none"/>
        <c:crossAx val="71224320"/>
        <c:crosses val="autoZero"/>
        <c:auto val="1"/>
        <c:lblOffset val="100"/>
        <c:baseTimeUnit val="years"/>
      </c:dateAx>
      <c:valAx>
        <c:axId val="7122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22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84.58</c:v>
                </c:pt>
                <c:pt idx="1">
                  <c:v>78.209999999999994</c:v>
                </c:pt>
                <c:pt idx="2">
                  <c:v>80.239999999999995</c:v>
                </c:pt>
                <c:pt idx="3">
                  <c:v>77.510000000000005</c:v>
                </c:pt>
                <c:pt idx="4">
                  <c:v>71.06</c:v>
                </c:pt>
              </c:numCache>
            </c:numRef>
          </c:val>
        </c:ser>
        <c:dLbls>
          <c:showLegendKey val="0"/>
          <c:showVal val="0"/>
          <c:showCatName val="0"/>
          <c:showSerName val="0"/>
          <c:showPercent val="0"/>
          <c:showBubbleSize val="0"/>
        </c:dLbls>
        <c:gapWidth val="150"/>
        <c:axId val="72082944"/>
        <c:axId val="7208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72082944"/>
        <c:axId val="72084864"/>
      </c:lineChart>
      <c:dateAx>
        <c:axId val="72082944"/>
        <c:scaling>
          <c:orientation val="minMax"/>
        </c:scaling>
        <c:delete val="1"/>
        <c:axPos val="b"/>
        <c:numFmt formatCode="ge" sourceLinked="1"/>
        <c:majorTickMark val="none"/>
        <c:minorTickMark val="none"/>
        <c:tickLblPos val="none"/>
        <c:crossAx val="72084864"/>
        <c:crosses val="autoZero"/>
        <c:auto val="1"/>
        <c:lblOffset val="100"/>
        <c:baseTimeUnit val="years"/>
      </c:dateAx>
      <c:valAx>
        <c:axId val="7208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08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51.72</c:v>
                </c:pt>
                <c:pt idx="1">
                  <c:v>55.78</c:v>
                </c:pt>
                <c:pt idx="2">
                  <c:v>52.28</c:v>
                </c:pt>
                <c:pt idx="3">
                  <c:v>53.62</c:v>
                </c:pt>
                <c:pt idx="4">
                  <c:v>59.55</c:v>
                </c:pt>
              </c:numCache>
            </c:numRef>
          </c:val>
        </c:ser>
        <c:dLbls>
          <c:showLegendKey val="0"/>
          <c:showVal val="0"/>
          <c:showCatName val="0"/>
          <c:showSerName val="0"/>
          <c:showPercent val="0"/>
          <c:showBubbleSize val="0"/>
        </c:dLbls>
        <c:gapWidth val="150"/>
        <c:axId val="72197248"/>
        <c:axId val="7219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72197248"/>
        <c:axId val="72199168"/>
      </c:lineChart>
      <c:dateAx>
        <c:axId val="72197248"/>
        <c:scaling>
          <c:orientation val="minMax"/>
        </c:scaling>
        <c:delete val="1"/>
        <c:axPos val="b"/>
        <c:numFmt formatCode="ge" sourceLinked="1"/>
        <c:majorTickMark val="none"/>
        <c:minorTickMark val="none"/>
        <c:tickLblPos val="none"/>
        <c:crossAx val="72199168"/>
        <c:crosses val="autoZero"/>
        <c:auto val="1"/>
        <c:lblOffset val="100"/>
        <c:baseTimeUnit val="years"/>
      </c:dateAx>
      <c:valAx>
        <c:axId val="7219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9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37016888488830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81.66</c:v>
                </c:pt>
                <c:pt idx="1">
                  <c:v>84.17</c:v>
                </c:pt>
                <c:pt idx="2">
                  <c:v>76.8</c:v>
                </c:pt>
                <c:pt idx="3">
                  <c:v>73.67</c:v>
                </c:pt>
                <c:pt idx="4">
                  <c:v>74.37</c:v>
                </c:pt>
              </c:numCache>
            </c:numRef>
          </c:val>
        </c:ser>
        <c:dLbls>
          <c:showLegendKey val="0"/>
          <c:showVal val="0"/>
          <c:showCatName val="0"/>
          <c:showSerName val="0"/>
          <c:showPercent val="0"/>
          <c:showBubbleSize val="0"/>
        </c:dLbls>
        <c:gapWidth val="150"/>
        <c:axId val="71271168"/>
        <c:axId val="7127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71271168"/>
        <c:axId val="71273088"/>
      </c:lineChart>
      <c:dateAx>
        <c:axId val="71271168"/>
        <c:scaling>
          <c:orientation val="minMax"/>
        </c:scaling>
        <c:delete val="1"/>
        <c:axPos val="b"/>
        <c:numFmt formatCode="ge" sourceLinked="1"/>
        <c:majorTickMark val="none"/>
        <c:minorTickMark val="none"/>
        <c:tickLblPos val="none"/>
        <c:crossAx val="71273088"/>
        <c:crosses val="autoZero"/>
        <c:auto val="1"/>
        <c:lblOffset val="100"/>
        <c:baseTimeUnit val="years"/>
      </c:dateAx>
      <c:valAx>
        <c:axId val="7127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27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1766400"/>
        <c:axId val="7176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1766400"/>
        <c:axId val="71768320"/>
      </c:lineChart>
      <c:dateAx>
        <c:axId val="71766400"/>
        <c:scaling>
          <c:orientation val="minMax"/>
        </c:scaling>
        <c:delete val="1"/>
        <c:axPos val="b"/>
        <c:numFmt formatCode="ge" sourceLinked="1"/>
        <c:majorTickMark val="none"/>
        <c:minorTickMark val="none"/>
        <c:tickLblPos val="none"/>
        <c:crossAx val="71768320"/>
        <c:crosses val="autoZero"/>
        <c:auto val="1"/>
        <c:lblOffset val="100"/>
        <c:baseTimeUnit val="years"/>
      </c:dateAx>
      <c:valAx>
        <c:axId val="717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76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1798784"/>
        <c:axId val="7180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1798784"/>
        <c:axId val="71800704"/>
      </c:lineChart>
      <c:dateAx>
        <c:axId val="71798784"/>
        <c:scaling>
          <c:orientation val="minMax"/>
        </c:scaling>
        <c:delete val="1"/>
        <c:axPos val="b"/>
        <c:numFmt formatCode="ge" sourceLinked="1"/>
        <c:majorTickMark val="none"/>
        <c:minorTickMark val="none"/>
        <c:tickLblPos val="none"/>
        <c:crossAx val="71800704"/>
        <c:crosses val="autoZero"/>
        <c:auto val="1"/>
        <c:lblOffset val="100"/>
        <c:baseTimeUnit val="years"/>
      </c:dateAx>
      <c:valAx>
        <c:axId val="7180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79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77" l="0.70000000000000062" r="0.70000000000000062" t="0.750000000000013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1852416"/>
        <c:axId val="7185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1852416"/>
        <c:axId val="71854336"/>
      </c:lineChart>
      <c:dateAx>
        <c:axId val="71852416"/>
        <c:scaling>
          <c:orientation val="minMax"/>
        </c:scaling>
        <c:delete val="1"/>
        <c:axPos val="b"/>
        <c:numFmt formatCode="ge" sourceLinked="1"/>
        <c:majorTickMark val="none"/>
        <c:minorTickMark val="none"/>
        <c:tickLblPos val="none"/>
        <c:crossAx val="71854336"/>
        <c:crosses val="autoZero"/>
        <c:auto val="1"/>
        <c:lblOffset val="100"/>
        <c:baseTimeUnit val="years"/>
      </c:dateAx>
      <c:valAx>
        <c:axId val="7185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85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1894528"/>
        <c:axId val="7189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1894528"/>
        <c:axId val="71896448"/>
      </c:lineChart>
      <c:dateAx>
        <c:axId val="71894528"/>
        <c:scaling>
          <c:orientation val="minMax"/>
        </c:scaling>
        <c:delete val="1"/>
        <c:axPos val="b"/>
        <c:numFmt formatCode="ge" sourceLinked="1"/>
        <c:majorTickMark val="none"/>
        <c:minorTickMark val="none"/>
        <c:tickLblPos val="none"/>
        <c:crossAx val="71896448"/>
        <c:crosses val="autoZero"/>
        <c:auto val="1"/>
        <c:lblOffset val="100"/>
        <c:baseTimeUnit val="years"/>
      </c:dateAx>
      <c:valAx>
        <c:axId val="7189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89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1213.28</c:v>
                </c:pt>
                <c:pt idx="1">
                  <c:v>1124.43</c:v>
                </c:pt>
                <c:pt idx="2">
                  <c:v>1105.07</c:v>
                </c:pt>
                <c:pt idx="3">
                  <c:v>1043.1600000000001</c:v>
                </c:pt>
                <c:pt idx="4">
                  <c:v>1034.4000000000001</c:v>
                </c:pt>
              </c:numCache>
            </c:numRef>
          </c:val>
        </c:ser>
        <c:dLbls>
          <c:showLegendKey val="0"/>
          <c:showVal val="0"/>
          <c:showCatName val="0"/>
          <c:showSerName val="0"/>
          <c:showPercent val="0"/>
          <c:showBubbleSize val="0"/>
        </c:dLbls>
        <c:gapWidth val="150"/>
        <c:axId val="71926912"/>
        <c:axId val="7192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71926912"/>
        <c:axId val="71928832"/>
      </c:lineChart>
      <c:dateAx>
        <c:axId val="71926912"/>
        <c:scaling>
          <c:orientation val="minMax"/>
        </c:scaling>
        <c:delete val="1"/>
        <c:axPos val="b"/>
        <c:numFmt formatCode="ge" sourceLinked="1"/>
        <c:majorTickMark val="none"/>
        <c:minorTickMark val="none"/>
        <c:tickLblPos val="none"/>
        <c:crossAx val="71928832"/>
        <c:crosses val="autoZero"/>
        <c:auto val="1"/>
        <c:lblOffset val="100"/>
        <c:baseTimeUnit val="years"/>
      </c:dateAx>
      <c:valAx>
        <c:axId val="7192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92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52.63</c:v>
                </c:pt>
                <c:pt idx="1">
                  <c:v>55.74</c:v>
                </c:pt>
                <c:pt idx="2">
                  <c:v>51.01</c:v>
                </c:pt>
                <c:pt idx="3">
                  <c:v>54.27</c:v>
                </c:pt>
                <c:pt idx="4">
                  <c:v>57.28</c:v>
                </c:pt>
              </c:numCache>
            </c:numRef>
          </c:val>
        </c:ser>
        <c:dLbls>
          <c:showLegendKey val="0"/>
          <c:showVal val="0"/>
          <c:showCatName val="0"/>
          <c:showSerName val="0"/>
          <c:showPercent val="0"/>
          <c:showBubbleSize val="0"/>
        </c:dLbls>
        <c:gapWidth val="150"/>
        <c:axId val="72037120"/>
        <c:axId val="7203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72037120"/>
        <c:axId val="72039040"/>
      </c:lineChart>
      <c:dateAx>
        <c:axId val="72037120"/>
        <c:scaling>
          <c:orientation val="minMax"/>
        </c:scaling>
        <c:delete val="1"/>
        <c:axPos val="b"/>
        <c:numFmt formatCode="ge" sourceLinked="1"/>
        <c:majorTickMark val="none"/>
        <c:minorTickMark val="none"/>
        <c:tickLblPos val="none"/>
        <c:crossAx val="72039040"/>
        <c:crosses val="autoZero"/>
        <c:auto val="1"/>
        <c:lblOffset val="100"/>
        <c:baseTimeUnit val="years"/>
      </c:dateAx>
      <c:valAx>
        <c:axId val="7203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03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433.72</c:v>
                </c:pt>
                <c:pt idx="1">
                  <c:v>409.7</c:v>
                </c:pt>
                <c:pt idx="2">
                  <c:v>450.29</c:v>
                </c:pt>
                <c:pt idx="3">
                  <c:v>423.22</c:v>
                </c:pt>
                <c:pt idx="4">
                  <c:v>402.47</c:v>
                </c:pt>
              </c:numCache>
            </c:numRef>
          </c:val>
        </c:ser>
        <c:dLbls>
          <c:showLegendKey val="0"/>
          <c:showVal val="0"/>
          <c:showCatName val="0"/>
          <c:showSerName val="0"/>
          <c:showPercent val="0"/>
          <c:showBubbleSize val="0"/>
        </c:dLbls>
        <c:gapWidth val="150"/>
        <c:axId val="72065024"/>
        <c:axId val="7206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72065024"/>
        <c:axId val="72066944"/>
      </c:lineChart>
      <c:dateAx>
        <c:axId val="72065024"/>
        <c:scaling>
          <c:orientation val="minMax"/>
        </c:scaling>
        <c:delete val="1"/>
        <c:axPos val="b"/>
        <c:numFmt formatCode="ge" sourceLinked="1"/>
        <c:majorTickMark val="none"/>
        <c:minorTickMark val="none"/>
        <c:tickLblPos val="none"/>
        <c:crossAx val="72066944"/>
        <c:crosses val="autoZero"/>
        <c:auto val="1"/>
        <c:lblOffset val="100"/>
        <c:baseTimeUnit val="years"/>
      </c:dateAx>
      <c:valAx>
        <c:axId val="7206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06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J1" sqref="J1"/>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長野県　阿南町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50" t="s">
        <v>122</v>
      </c>
      <c r="AE8" s="50"/>
      <c r="AF8" s="50"/>
      <c r="AG8" s="50"/>
      <c r="AH8" s="50"/>
      <c r="AI8" s="50"/>
      <c r="AJ8" s="50"/>
      <c r="AK8" s="2"/>
      <c r="AL8" s="51">
        <f>データ!$R$6</f>
        <v>4831</v>
      </c>
      <c r="AM8" s="51"/>
      <c r="AN8" s="51"/>
      <c r="AO8" s="51"/>
      <c r="AP8" s="51"/>
      <c r="AQ8" s="51"/>
      <c r="AR8" s="51"/>
      <c r="AS8" s="51"/>
      <c r="AT8" s="46">
        <f>データ!$S$6</f>
        <v>123.07</v>
      </c>
      <c r="AU8" s="46"/>
      <c r="AV8" s="46"/>
      <c r="AW8" s="46"/>
      <c r="AX8" s="46"/>
      <c r="AY8" s="46"/>
      <c r="AZ8" s="46"/>
      <c r="BA8" s="46"/>
      <c r="BB8" s="46">
        <f>データ!$T$6</f>
        <v>39.25</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92.93</v>
      </c>
      <c r="Q10" s="46"/>
      <c r="R10" s="46"/>
      <c r="S10" s="46"/>
      <c r="T10" s="46"/>
      <c r="U10" s="46"/>
      <c r="V10" s="46"/>
      <c r="W10" s="51">
        <f>データ!$Q$6</f>
        <v>3550</v>
      </c>
      <c r="X10" s="51"/>
      <c r="Y10" s="51"/>
      <c r="Z10" s="51"/>
      <c r="AA10" s="51"/>
      <c r="AB10" s="51"/>
      <c r="AC10" s="51"/>
      <c r="AD10" s="2"/>
      <c r="AE10" s="2"/>
      <c r="AF10" s="2"/>
      <c r="AG10" s="2"/>
      <c r="AH10" s="2"/>
      <c r="AI10" s="2"/>
      <c r="AJ10" s="2"/>
      <c r="AK10" s="2"/>
      <c r="AL10" s="51">
        <f>データ!$U$6</f>
        <v>4456</v>
      </c>
      <c r="AM10" s="51"/>
      <c r="AN10" s="51"/>
      <c r="AO10" s="51"/>
      <c r="AP10" s="51"/>
      <c r="AQ10" s="51"/>
      <c r="AR10" s="51"/>
      <c r="AS10" s="51"/>
      <c r="AT10" s="46">
        <f>データ!$V$6</f>
        <v>22.13</v>
      </c>
      <c r="AU10" s="46"/>
      <c r="AV10" s="46"/>
      <c r="AW10" s="46"/>
      <c r="AX10" s="46"/>
      <c r="AY10" s="46"/>
      <c r="AZ10" s="46"/>
      <c r="BA10" s="46"/>
      <c r="BB10" s="46">
        <f>データ!$W$6</f>
        <v>201.36</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123</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54</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204048</v>
      </c>
      <c r="D6" s="34">
        <f t="shared" si="3"/>
        <v>47</v>
      </c>
      <c r="E6" s="34">
        <f t="shared" si="3"/>
        <v>1</v>
      </c>
      <c r="F6" s="34">
        <f t="shared" si="3"/>
        <v>0</v>
      </c>
      <c r="G6" s="34">
        <f t="shared" si="3"/>
        <v>0</v>
      </c>
      <c r="H6" s="34" t="str">
        <f t="shared" si="3"/>
        <v>長野県　阿南町</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92.93</v>
      </c>
      <c r="Q6" s="35">
        <f t="shared" si="3"/>
        <v>3550</v>
      </c>
      <c r="R6" s="35">
        <f t="shared" si="3"/>
        <v>4831</v>
      </c>
      <c r="S6" s="35">
        <f t="shared" si="3"/>
        <v>123.07</v>
      </c>
      <c r="T6" s="35">
        <f t="shared" si="3"/>
        <v>39.25</v>
      </c>
      <c r="U6" s="35">
        <f t="shared" si="3"/>
        <v>4456</v>
      </c>
      <c r="V6" s="35">
        <f t="shared" si="3"/>
        <v>22.13</v>
      </c>
      <c r="W6" s="35">
        <f t="shared" si="3"/>
        <v>201.36</v>
      </c>
      <c r="X6" s="36">
        <f>IF(X7="",NA(),X7)</f>
        <v>81.66</v>
      </c>
      <c r="Y6" s="36">
        <f t="shared" ref="Y6:AG6" si="4">IF(Y7="",NA(),Y7)</f>
        <v>84.17</v>
      </c>
      <c r="Z6" s="36">
        <f t="shared" si="4"/>
        <v>76.8</v>
      </c>
      <c r="AA6" s="36">
        <f t="shared" si="4"/>
        <v>73.67</v>
      </c>
      <c r="AB6" s="36">
        <f t="shared" si="4"/>
        <v>74.37</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1213.28</v>
      </c>
      <c r="BF6" s="36">
        <f t="shared" ref="BF6:BN6" si="7">IF(BF7="",NA(),BF7)</f>
        <v>1124.43</v>
      </c>
      <c r="BG6" s="36">
        <f t="shared" si="7"/>
        <v>1105.07</v>
      </c>
      <c r="BH6" s="36">
        <f t="shared" si="7"/>
        <v>1043.1600000000001</v>
      </c>
      <c r="BI6" s="36">
        <f t="shared" si="7"/>
        <v>1034.4000000000001</v>
      </c>
      <c r="BJ6" s="36">
        <f t="shared" si="7"/>
        <v>1108.26</v>
      </c>
      <c r="BK6" s="36">
        <f t="shared" si="7"/>
        <v>1113.76</v>
      </c>
      <c r="BL6" s="36">
        <f t="shared" si="7"/>
        <v>1125.69</v>
      </c>
      <c r="BM6" s="36">
        <f t="shared" si="7"/>
        <v>1134.67</v>
      </c>
      <c r="BN6" s="36">
        <f t="shared" si="7"/>
        <v>1144.79</v>
      </c>
      <c r="BO6" s="35" t="str">
        <f>IF(BO7="","",IF(BO7="-","【-】","【"&amp;SUBSTITUTE(TEXT(BO7,"#,##0.00"),"-","△")&amp;"】"))</f>
        <v>【1,280.76】</v>
      </c>
      <c r="BP6" s="36">
        <f>IF(BP7="",NA(),BP7)</f>
        <v>52.63</v>
      </c>
      <c r="BQ6" s="36">
        <f t="shared" ref="BQ6:BY6" si="8">IF(BQ7="",NA(),BQ7)</f>
        <v>55.74</v>
      </c>
      <c r="BR6" s="36">
        <f t="shared" si="8"/>
        <v>51.01</v>
      </c>
      <c r="BS6" s="36">
        <f t="shared" si="8"/>
        <v>54.27</v>
      </c>
      <c r="BT6" s="36">
        <f t="shared" si="8"/>
        <v>57.28</v>
      </c>
      <c r="BU6" s="36">
        <f t="shared" si="8"/>
        <v>19.77</v>
      </c>
      <c r="BV6" s="36">
        <f t="shared" si="8"/>
        <v>34.25</v>
      </c>
      <c r="BW6" s="36">
        <f t="shared" si="8"/>
        <v>46.48</v>
      </c>
      <c r="BX6" s="36">
        <f t="shared" si="8"/>
        <v>40.6</v>
      </c>
      <c r="BY6" s="36">
        <f t="shared" si="8"/>
        <v>56.04</v>
      </c>
      <c r="BZ6" s="35" t="str">
        <f>IF(BZ7="","",IF(BZ7="-","【-】","【"&amp;SUBSTITUTE(TEXT(BZ7,"#,##0.00"),"-","△")&amp;"】"))</f>
        <v>【53.06】</v>
      </c>
      <c r="CA6" s="36">
        <f>IF(CA7="",NA(),CA7)</f>
        <v>433.72</v>
      </c>
      <c r="CB6" s="36">
        <f t="shared" ref="CB6:CJ6" si="9">IF(CB7="",NA(),CB7)</f>
        <v>409.7</v>
      </c>
      <c r="CC6" s="36">
        <f t="shared" si="9"/>
        <v>450.29</v>
      </c>
      <c r="CD6" s="36">
        <f t="shared" si="9"/>
        <v>423.22</v>
      </c>
      <c r="CE6" s="36">
        <f t="shared" si="9"/>
        <v>402.47</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84.58</v>
      </c>
      <c r="CM6" s="36">
        <f t="shared" ref="CM6:CU6" si="10">IF(CM7="",NA(),CM7)</f>
        <v>78.209999999999994</v>
      </c>
      <c r="CN6" s="36">
        <f t="shared" si="10"/>
        <v>80.239999999999995</v>
      </c>
      <c r="CO6" s="36">
        <f t="shared" si="10"/>
        <v>77.510000000000005</v>
      </c>
      <c r="CP6" s="36">
        <f t="shared" si="10"/>
        <v>71.06</v>
      </c>
      <c r="CQ6" s="36">
        <f t="shared" si="10"/>
        <v>57.17</v>
      </c>
      <c r="CR6" s="36">
        <f t="shared" si="10"/>
        <v>57.55</v>
      </c>
      <c r="CS6" s="36">
        <f t="shared" si="10"/>
        <v>57.43</v>
      </c>
      <c r="CT6" s="36">
        <f t="shared" si="10"/>
        <v>57.29</v>
      </c>
      <c r="CU6" s="36">
        <f t="shared" si="10"/>
        <v>55.9</v>
      </c>
      <c r="CV6" s="35" t="str">
        <f>IF(CV7="","",IF(CV7="-","【-】","【"&amp;SUBSTITUTE(TEXT(CV7,"#,##0.00"),"-","△")&amp;"】"))</f>
        <v>【56.28】</v>
      </c>
      <c r="CW6" s="36">
        <f>IF(CW7="",NA(),CW7)</f>
        <v>51.72</v>
      </c>
      <c r="CX6" s="36">
        <f t="shared" ref="CX6:DF6" si="11">IF(CX7="",NA(),CX7)</f>
        <v>55.78</v>
      </c>
      <c r="CY6" s="36">
        <f t="shared" si="11"/>
        <v>52.28</v>
      </c>
      <c r="CZ6" s="36">
        <f t="shared" si="11"/>
        <v>53.62</v>
      </c>
      <c r="DA6" s="36">
        <f t="shared" si="11"/>
        <v>59.55</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6">
        <f t="shared" si="14"/>
        <v>0.05</v>
      </c>
      <c r="EH6" s="35">
        <f t="shared" si="14"/>
        <v>0</v>
      </c>
      <c r="EI6" s="36">
        <f t="shared" si="14"/>
        <v>0.46</v>
      </c>
      <c r="EJ6" s="36">
        <f t="shared" si="14"/>
        <v>0.8</v>
      </c>
      <c r="EK6" s="36">
        <f t="shared" si="14"/>
        <v>0.69</v>
      </c>
      <c r="EL6" s="36">
        <f t="shared" si="14"/>
        <v>0.65</v>
      </c>
      <c r="EM6" s="36">
        <f t="shared" si="14"/>
        <v>0.53</v>
      </c>
      <c r="EN6" s="35" t="str">
        <f>IF(EN7="","",IF(EN7="-","【-】","【"&amp;SUBSTITUTE(TEXT(EN7,"#,##0.00"),"-","△")&amp;"】"))</f>
        <v>【0.59】</v>
      </c>
    </row>
    <row r="7" spans="1:144" s="37" customFormat="1" x14ac:dyDescent="0.15">
      <c r="A7" s="29"/>
      <c r="B7" s="38">
        <v>2016</v>
      </c>
      <c r="C7" s="38">
        <v>204048</v>
      </c>
      <c r="D7" s="38">
        <v>47</v>
      </c>
      <c r="E7" s="38">
        <v>1</v>
      </c>
      <c r="F7" s="38">
        <v>0</v>
      </c>
      <c r="G7" s="38">
        <v>0</v>
      </c>
      <c r="H7" s="38" t="s">
        <v>108</v>
      </c>
      <c r="I7" s="38" t="s">
        <v>109</v>
      </c>
      <c r="J7" s="38" t="s">
        <v>110</v>
      </c>
      <c r="K7" s="38" t="s">
        <v>111</v>
      </c>
      <c r="L7" s="38" t="s">
        <v>112</v>
      </c>
      <c r="M7" s="38"/>
      <c r="N7" s="39" t="s">
        <v>113</v>
      </c>
      <c r="O7" s="39" t="s">
        <v>114</v>
      </c>
      <c r="P7" s="39">
        <v>92.93</v>
      </c>
      <c r="Q7" s="39">
        <v>3550</v>
      </c>
      <c r="R7" s="39">
        <v>4831</v>
      </c>
      <c r="S7" s="39">
        <v>123.07</v>
      </c>
      <c r="T7" s="39">
        <v>39.25</v>
      </c>
      <c r="U7" s="39">
        <v>4456</v>
      </c>
      <c r="V7" s="39">
        <v>22.13</v>
      </c>
      <c r="W7" s="39">
        <v>201.36</v>
      </c>
      <c r="X7" s="39">
        <v>81.66</v>
      </c>
      <c r="Y7" s="39">
        <v>84.17</v>
      </c>
      <c r="Z7" s="39">
        <v>76.8</v>
      </c>
      <c r="AA7" s="39">
        <v>73.67</v>
      </c>
      <c r="AB7" s="39">
        <v>74.37</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1213.28</v>
      </c>
      <c r="BF7" s="39">
        <v>1124.43</v>
      </c>
      <c r="BG7" s="39">
        <v>1105.07</v>
      </c>
      <c r="BH7" s="39">
        <v>1043.1600000000001</v>
      </c>
      <c r="BI7" s="39">
        <v>1034.4000000000001</v>
      </c>
      <c r="BJ7" s="39">
        <v>1108.26</v>
      </c>
      <c r="BK7" s="39">
        <v>1113.76</v>
      </c>
      <c r="BL7" s="39">
        <v>1125.69</v>
      </c>
      <c r="BM7" s="39">
        <v>1134.67</v>
      </c>
      <c r="BN7" s="39">
        <v>1144.79</v>
      </c>
      <c r="BO7" s="39">
        <v>1280.76</v>
      </c>
      <c r="BP7" s="39">
        <v>52.63</v>
      </c>
      <c r="BQ7" s="39">
        <v>55.74</v>
      </c>
      <c r="BR7" s="39">
        <v>51.01</v>
      </c>
      <c r="BS7" s="39">
        <v>54.27</v>
      </c>
      <c r="BT7" s="39">
        <v>57.28</v>
      </c>
      <c r="BU7" s="39">
        <v>19.77</v>
      </c>
      <c r="BV7" s="39">
        <v>34.25</v>
      </c>
      <c r="BW7" s="39">
        <v>46.48</v>
      </c>
      <c r="BX7" s="39">
        <v>40.6</v>
      </c>
      <c r="BY7" s="39">
        <v>56.04</v>
      </c>
      <c r="BZ7" s="39">
        <v>53.06</v>
      </c>
      <c r="CA7" s="39">
        <v>433.72</v>
      </c>
      <c r="CB7" s="39">
        <v>409.7</v>
      </c>
      <c r="CC7" s="39">
        <v>450.29</v>
      </c>
      <c r="CD7" s="39">
        <v>423.22</v>
      </c>
      <c r="CE7" s="39">
        <v>402.47</v>
      </c>
      <c r="CF7" s="39">
        <v>878.73</v>
      </c>
      <c r="CG7" s="39">
        <v>501.18</v>
      </c>
      <c r="CH7" s="39">
        <v>376.61</v>
      </c>
      <c r="CI7" s="39">
        <v>440.03</v>
      </c>
      <c r="CJ7" s="39">
        <v>304.35000000000002</v>
      </c>
      <c r="CK7" s="39">
        <v>314.83</v>
      </c>
      <c r="CL7" s="39">
        <v>84.58</v>
      </c>
      <c r="CM7" s="39">
        <v>78.209999999999994</v>
      </c>
      <c r="CN7" s="39">
        <v>80.239999999999995</v>
      </c>
      <c r="CO7" s="39">
        <v>77.510000000000005</v>
      </c>
      <c r="CP7" s="39">
        <v>71.06</v>
      </c>
      <c r="CQ7" s="39">
        <v>57.17</v>
      </c>
      <c r="CR7" s="39">
        <v>57.55</v>
      </c>
      <c r="CS7" s="39">
        <v>57.43</v>
      </c>
      <c r="CT7" s="39">
        <v>57.29</v>
      </c>
      <c r="CU7" s="39">
        <v>55.9</v>
      </c>
      <c r="CV7" s="39">
        <v>56.28</v>
      </c>
      <c r="CW7" s="39">
        <v>51.72</v>
      </c>
      <c r="CX7" s="39">
        <v>55.78</v>
      </c>
      <c r="CY7" s="39">
        <v>52.28</v>
      </c>
      <c r="CZ7" s="39">
        <v>53.62</v>
      </c>
      <c r="DA7" s="39">
        <v>59.55</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0.05</v>
      </c>
      <c r="EH7" s="39">
        <v>0</v>
      </c>
      <c r="EI7" s="39">
        <v>0.46</v>
      </c>
      <c r="EJ7" s="39">
        <v>0.8</v>
      </c>
      <c r="EK7" s="39">
        <v>0.69</v>
      </c>
      <c r="EL7" s="39">
        <v>0.65</v>
      </c>
      <c r="EM7" s="39">
        <v>0.53</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2017-12-25T01:43:41Z</dcterms:created>
  <dcterms:modified xsi:type="dcterms:W3CDTF">2018-02-22T04:32:43Z</dcterms:modified>
  <cp:category/>
</cp:coreProperties>
</file>