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D6bQJd7C6N1USza2PbVZQtL72UQVwbRucXiz33zhx1Xd5TxUky9wbxAs4WTWIjPETVyrtOmvM9AEpWG5O4/cDQ==" workbookSaltValue="fu+bisntLBSkcJgOItnTJw=="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G86" i="4"/>
  <c r="W10" i="4"/>
  <c r="P10" i="4"/>
  <c r="BB8" i="4"/>
  <c r="W8" i="4"/>
  <c r="B6" i="4"/>
  <c r="C10" i="5" l="1"/>
  <c r="D10" i="5"/>
  <c r="E10" i="5"/>
  <c r="B10" i="5"/>
</calcChain>
</file>

<file path=xl/sharedStrings.xml><?xml version="1.0" encoding="utf-8"?>
<sst xmlns="http://schemas.openxmlformats.org/spreadsheetml/2006/main" count="261" uniqueCount="123">
  <si>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</si>
  <si>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</si>
  <si>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</si>
  <si>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</si>
  <si>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</si>
  <si>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</si>
  <si>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</si>
  <si>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</si>
  <si>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</si>
  <si>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</si>
  <si>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</si>
  <si>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</si>
  <si>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</si>
  <si>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</si>
  <si>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</si>
  <si>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</si>
  <si>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</si>
  <si>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</si>
  <si>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</si>
  <si>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</si>
  <si>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</si>
  <si>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</si>
  <si>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</si>
  <si>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</si>
  <si>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</si>
  <si>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</si>
  <si>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</si>
  <si>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</si>
  <si>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</si>
  <si>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</si>
  <si>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</si>
  <si>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</si>
  <si>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</si>
  <si>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</si>
  <si>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</si>
  <si>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</si>
  <si>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</si>
  <si>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</si>
  <si>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</si>
  <si>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</si>
  <si>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</si>
  <si>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</si>
  <si>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</si>
  <si>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</si>
  <si>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</si>
  <si>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</si>
  <si>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</si>
  <si>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</si>
  <si>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</si>
  <si>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</si>
  <si>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</si>
  <si>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</si>
  <si>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</si>
  <si>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</si>
  <si>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</si>
  <si>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</si>
  <si>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</si>
  <si>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</si>
  <si>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</si>
  <si>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</si>
  <si>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</si>
  <si>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</si>
  <si>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</si>
  <si>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</si>
  <si>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</si>
  <si>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</si>
  <si>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</si>
  <si>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</si>
  <si>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</si>
  <si>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</si>
  <si>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</si>
  <si>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</si>
  <si>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</si>
  <si>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</si>
  <si>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</si>
  <si>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</si>
  <si>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</si>
  <si>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</si>
  <si>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</si>
  <si>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</si>
  <si>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</si>
  <si>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</si>
  <si>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</si>
  <si>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</si>
  <si>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</si>
  <si>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</si>
  <si>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</si>
  <si>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</si>
  <si>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</si>
  <si>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</si>
  <si>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</si>
  <si>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</si>
  <si>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</si>
  <si>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</si>
  <si>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</si>
  <si>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</si>
  <si>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</si>
  <si>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</si>
  <si>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</si>
  <si>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</si>
  <si>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</si>
  <si>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</si>
  <si>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</si>
  <si>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</si>
  <si>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</si>
  <si>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</si>
  <si>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</si>
  <si>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</si>
  <si>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</si>
  <si>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</si>
  <si>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</si>
  <si>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</si>
  <si>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</si>
  <si>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</si>
  <si>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</si>
  <si>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</si>
  <si>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</si>
  <si>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</si>
  <si>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</si>
  <si>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</si>
  <si>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増減があるが、平均値は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平成25年度は会計基準見直しの影響で平均値を大きく下回っているが、平成26年度以降は平均値を上回っている。
　料金収入に対する企業債残高の割合である”企業債残高対事業規模比率”は、増加傾向にあり平均値を上回っている。
　水洗化率は横ばいで推移しており、平均値を下回っている。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83" eb="185">
      <t>ゾウゲン</t>
    </rPh>
    <rPh sb="190" eb="192">
      <t>ヘイキン</t>
    </rPh>
    <rPh sb="192" eb="193">
      <t>アタイ</t>
    </rPh>
    <rPh sb="194" eb="196">
      <t>ウワマワ</t>
    </rPh>
    <rPh sb="321" eb="323">
      <t>ヘイセイ</t>
    </rPh>
    <rPh sb="325" eb="327">
      <t>ネンド</t>
    </rPh>
    <rPh sb="328" eb="330">
      <t>カイケイ</t>
    </rPh>
    <rPh sb="330" eb="332">
      <t>キジュン</t>
    </rPh>
    <rPh sb="332" eb="334">
      <t>ミナオ</t>
    </rPh>
    <rPh sb="336" eb="338">
      <t>エイキョウ</t>
    </rPh>
    <rPh sb="339" eb="341">
      <t>ヘイキン</t>
    </rPh>
    <rPh sb="341" eb="342">
      <t>アタイ</t>
    </rPh>
    <rPh sb="343" eb="344">
      <t>オオ</t>
    </rPh>
    <rPh sb="346" eb="348">
      <t>シタマワ</t>
    </rPh>
    <rPh sb="354" eb="356">
      <t>ヘイセイ</t>
    </rPh>
    <rPh sb="358" eb="360">
      <t>ネンド</t>
    </rPh>
    <rPh sb="360" eb="362">
      <t>イコウ</t>
    </rPh>
    <rPh sb="363" eb="365">
      <t>ヘイキン</t>
    </rPh>
    <rPh sb="365" eb="366">
      <t>アタイ</t>
    </rPh>
    <rPh sb="367" eb="369">
      <t>ウワマワ</t>
    </rPh>
    <rPh sb="480" eb="482">
      <t>アカジ</t>
    </rPh>
    <phoneticPr fontId="7"/>
  </si>
  <si>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時間の経過とともに減価償却が増加しているが特に問題はなく、耐用年数を超過した管渠はないため現時点での課題はないが、将来の管渠施設の改築更新に留意する必要がある。</t>
    <rPh sb="209" eb="211">
      <t>カンキョ</t>
    </rPh>
    <phoneticPr fontId="7"/>
  </si>
  <si>
    <t>　経営面では、一般会計からの補助金を繰り入れていること、経費回収率及び流動比率が100％に満たないこと等が課題である。事業の効率化等による支出の削減を図っていくとともに、必要な下水道使用料を確保するために、平成30年度4月から使用料の平均10％値上げ改定を予定している。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122" eb="124">
      <t>ネア</t>
    </rPh>
    <rPh sb="137" eb="140">
      <t>ゲンジテン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</si>
</sst>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8236672"/>
        <c:axId val="997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8236672"/>
        <c:axId val="99754368"/>
      </c:lineChart>
      <c:dateAx>
        <c:axId val="98236672"/>
        <c:scaling>
          <c:orientation val="minMax"/>
        </c:scaling>
        <c:delete val="1"/>
        <c:axPos val="b"/>
        <c:numFmt formatCode="ge" sourceLinked="1"/>
        <c:majorTickMark val="none"/>
        <c:minorTickMark val="none"/>
        <c:tickLblPos val="none"/>
        <c:crossAx val="99754368"/>
        <c:crosses val="autoZero"/>
        <c:auto val="1"/>
        <c:lblOffset val="100"/>
        <c:baseTimeUnit val="years"/>
      </c:dateAx>
      <c:valAx>
        <c:axId val="997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187968"/>
        <c:axId val="105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05187968"/>
        <c:axId val="105206528"/>
      </c:lineChart>
      <c:dateAx>
        <c:axId val="105187968"/>
        <c:scaling>
          <c:orientation val="minMax"/>
        </c:scaling>
        <c:delete val="1"/>
        <c:axPos val="b"/>
        <c:numFmt formatCode="ge" sourceLinked="1"/>
        <c:majorTickMark val="none"/>
        <c:minorTickMark val="none"/>
        <c:tickLblPos val="none"/>
        <c:crossAx val="105206528"/>
        <c:crosses val="autoZero"/>
        <c:auto val="1"/>
        <c:lblOffset val="100"/>
        <c:baseTimeUnit val="years"/>
      </c:dateAx>
      <c:valAx>
        <c:axId val="105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73.87</c:v>
                </c:pt>
                <c:pt idx="2">
                  <c:v>74.06</c:v>
                </c:pt>
                <c:pt idx="3">
                  <c:v>74.08</c:v>
                </c:pt>
                <c:pt idx="4">
                  <c:v>74.180000000000007</c:v>
                </c:pt>
              </c:numCache>
            </c:numRef>
          </c:val>
        </c:ser>
        <c:dLbls>
          <c:showLegendKey val="0"/>
          <c:showVal val="0"/>
          <c:showCatName val="0"/>
          <c:showSerName val="0"/>
          <c:showPercent val="0"/>
          <c:showBubbleSize val="0"/>
        </c:dLbls>
        <c:gapWidth val="150"/>
        <c:axId val="105249024"/>
        <c:axId val="1052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05249024"/>
        <c:axId val="105255296"/>
      </c:lineChart>
      <c:dateAx>
        <c:axId val="105249024"/>
        <c:scaling>
          <c:orientation val="minMax"/>
        </c:scaling>
        <c:delete val="1"/>
        <c:axPos val="b"/>
        <c:numFmt formatCode="ge" sourceLinked="1"/>
        <c:majorTickMark val="none"/>
        <c:minorTickMark val="none"/>
        <c:tickLblPos val="none"/>
        <c:crossAx val="105255296"/>
        <c:crosses val="autoZero"/>
        <c:auto val="1"/>
        <c:lblOffset val="100"/>
        <c:baseTimeUnit val="years"/>
      </c:dateAx>
      <c:valAx>
        <c:axId val="1052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101.63</c:v>
                </c:pt>
                <c:pt idx="2">
                  <c:v>101.14</c:v>
                </c:pt>
                <c:pt idx="3">
                  <c:v>100.11</c:v>
                </c:pt>
                <c:pt idx="4">
                  <c:v>100.26</c:v>
                </c:pt>
              </c:numCache>
            </c:numRef>
          </c:val>
        </c:ser>
        <c:dLbls>
          <c:showLegendKey val="0"/>
          <c:showVal val="0"/>
          <c:showCatName val="0"/>
          <c:showSerName val="0"/>
          <c:showPercent val="0"/>
          <c:showBubbleSize val="0"/>
        </c:dLbls>
        <c:gapWidth val="150"/>
        <c:axId val="99784576"/>
        <c:axId val="997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95.59</c:v>
                </c:pt>
                <c:pt idx="2">
                  <c:v>101.24</c:v>
                </c:pt>
                <c:pt idx="3">
                  <c:v>100.94</c:v>
                </c:pt>
                <c:pt idx="4">
                  <c:v>100.85</c:v>
                </c:pt>
              </c:numCache>
            </c:numRef>
          </c:val>
          <c:smooth val="0"/>
        </c:ser>
        <c:dLbls>
          <c:showLegendKey val="0"/>
          <c:showVal val="0"/>
          <c:showCatName val="0"/>
          <c:showSerName val="0"/>
          <c:showPercent val="0"/>
          <c:showBubbleSize val="0"/>
        </c:dLbls>
        <c:marker val="1"/>
        <c:smooth val="0"/>
        <c:axId val="99784576"/>
        <c:axId val="99790848"/>
      </c:lineChart>
      <c:dateAx>
        <c:axId val="99784576"/>
        <c:scaling>
          <c:orientation val="minMax"/>
        </c:scaling>
        <c:delete val="1"/>
        <c:axPos val="b"/>
        <c:numFmt formatCode="ge" sourceLinked="1"/>
        <c:majorTickMark val="none"/>
        <c:minorTickMark val="none"/>
        <c:tickLblPos val="none"/>
        <c:crossAx val="99790848"/>
        <c:crosses val="autoZero"/>
        <c:auto val="1"/>
        <c:lblOffset val="100"/>
        <c:baseTimeUnit val="years"/>
      </c:dateAx>
      <c:valAx>
        <c:axId val="997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2.35</c:v>
                </c:pt>
                <c:pt idx="2">
                  <c:v>4.6900000000000004</c:v>
                </c:pt>
                <c:pt idx="3">
                  <c:v>7.04</c:v>
                </c:pt>
                <c:pt idx="4">
                  <c:v>9.3000000000000007</c:v>
                </c:pt>
              </c:numCache>
            </c:numRef>
          </c:val>
        </c:ser>
        <c:dLbls>
          <c:showLegendKey val="0"/>
          <c:showVal val="0"/>
          <c:showCatName val="0"/>
          <c:showSerName val="0"/>
          <c:showPercent val="0"/>
          <c:showBubbleSize val="0"/>
        </c:dLbls>
        <c:gapWidth val="150"/>
        <c:axId val="102778368"/>
        <c:axId val="1027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6.66</c:v>
                </c:pt>
                <c:pt idx="2">
                  <c:v>22.34</c:v>
                </c:pt>
                <c:pt idx="3">
                  <c:v>22.79</c:v>
                </c:pt>
                <c:pt idx="4">
                  <c:v>22.77</c:v>
                </c:pt>
              </c:numCache>
            </c:numRef>
          </c:val>
          <c:smooth val="0"/>
        </c:ser>
        <c:dLbls>
          <c:showLegendKey val="0"/>
          <c:showVal val="0"/>
          <c:showCatName val="0"/>
          <c:showSerName val="0"/>
          <c:showPercent val="0"/>
          <c:showBubbleSize val="0"/>
        </c:dLbls>
        <c:marker val="1"/>
        <c:smooth val="0"/>
        <c:axId val="102778368"/>
        <c:axId val="102780288"/>
      </c:lineChart>
      <c:dateAx>
        <c:axId val="102778368"/>
        <c:scaling>
          <c:orientation val="minMax"/>
        </c:scaling>
        <c:delete val="1"/>
        <c:axPos val="b"/>
        <c:numFmt formatCode="ge" sourceLinked="1"/>
        <c:majorTickMark val="none"/>
        <c:minorTickMark val="none"/>
        <c:tickLblPos val="none"/>
        <c:crossAx val="102780288"/>
        <c:crosses val="autoZero"/>
        <c:auto val="1"/>
        <c:lblOffset val="100"/>
        <c:baseTimeUnit val="years"/>
      </c:dateAx>
      <c:valAx>
        <c:axId val="1027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02823040"/>
        <c:axId val="1028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02823040"/>
        <c:axId val="102824960"/>
      </c:lineChart>
      <c:dateAx>
        <c:axId val="102823040"/>
        <c:scaling>
          <c:orientation val="minMax"/>
        </c:scaling>
        <c:delete val="1"/>
        <c:axPos val="b"/>
        <c:numFmt formatCode="ge" sourceLinked="1"/>
        <c:majorTickMark val="none"/>
        <c:minorTickMark val="none"/>
        <c:tickLblPos val="none"/>
        <c:crossAx val="102824960"/>
        <c:crosses val="autoZero"/>
        <c:auto val="1"/>
        <c:lblOffset val="100"/>
        <c:baseTimeUnit val="years"/>
      </c:dateAx>
      <c:valAx>
        <c:axId val="1028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30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formatCode="#,##0.00;&quot;△&quot;#,##0.00;&quot;-&quot;">
                  <c:v>16.95</c:v>
                </c:pt>
                <c:pt idx="3">
                  <c:v>0</c:v>
                </c:pt>
                <c:pt idx="4">
                  <c:v>0</c:v>
                </c:pt>
              </c:numCache>
            </c:numRef>
          </c:val>
        </c:ser>
        <c:dLbls>
          <c:showLegendKey val="0"/>
          <c:showVal val="0"/>
          <c:showCatName val="0"/>
          <c:showSerName val="0"/>
          <c:showPercent val="0"/>
          <c:showBubbleSize val="0"/>
        </c:dLbls>
        <c:gapWidth val="150"/>
        <c:axId val="105028608"/>
        <c:axId val="105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137.81</c:v>
                </c:pt>
                <c:pt idx="2">
                  <c:v>184.13</c:v>
                </c:pt>
                <c:pt idx="3">
                  <c:v>101.85</c:v>
                </c:pt>
                <c:pt idx="4">
                  <c:v>110.77</c:v>
                </c:pt>
              </c:numCache>
            </c:numRef>
          </c:val>
          <c:smooth val="0"/>
        </c:ser>
        <c:dLbls>
          <c:showLegendKey val="0"/>
          <c:showVal val="0"/>
          <c:showCatName val="0"/>
          <c:showSerName val="0"/>
          <c:showPercent val="0"/>
          <c:showBubbleSize val="0"/>
        </c:dLbls>
        <c:marker val="1"/>
        <c:smooth val="0"/>
        <c:axId val="105028608"/>
        <c:axId val="105030784"/>
      </c:lineChart>
      <c:dateAx>
        <c:axId val="105028608"/>
        <c:scaling>
          <c:orientation val="minMax"/>
        </c:scaling>
        <c:delete val="1"/>
        <c:axPos val="b"/>
        <c:numFmt formatCode="ge" sourceLinked="1"/>
        <c:majorTickMark val="none"/>
        <c:minorTickMark val="none"/>
        <c:tickLblPos val="none"/>
        <c:crossAx val="105030784"/>
        <c:crosses val="autoZero"/>
        <c:auto val="1"/>
        <c:lblOffset val="100"/>
        <c:baseTimeUnit val="years"/>
      </c:dateAx>
      <c:valAx>
        <c:axId val="105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86.69</c:v>
                </c:pt>
                <c:pt idx="2">
                  <c:v>76.08</c:v>
                </c:pt>
                <c:pt idx="3">
                  <c:v>77.180000000000007</c:v>
                </c:pt>
                <c:pt idx="4">
                  <c:v>80.08</c:v>
                </c:pt>
              </c:numCache>
            </c:numRef>
          </c:val>
        </c:ser>
        <c:dLbls>
          <c:showLegendKey val="0"/>
          <c:showVal val="0"/>
          <c:showCatName val="0"/>
          <c:showSerName val="0"/>
          <c:showPercent val="0"/>
          <c:showBubbleSize val="0"/>
        </c:dLbls>
        <c:gapWidth val="150"/>
        <c:axId val="105593472"/>
        <c:axId val="1055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189.4</c:v>
                </c:pt>
                <c:pt idx="2">
                  <c:v>63.22</c:v>
                </c:pt>
                <c:pt idx="3">
                  <c:v>49.07</c:v>
                </c:pt>
                <c:pt idx="4">
                  <c:v>46.78</c:v>
                </c:pt>
              </c:numCache>
            </c:numRef>
          </c:val>
          <c:smooth val="0"/>
        </c:ser>
        <c:dLbls>
          <c:showLegendKey val="0"/>
          <c:showVal val="0"/>
          <c:showCatName val="0"/>
          <c:showSerName val="0"/>
          <c:showPercent val="0"/>
          <c:showBubbleSize val="0"/>
        </c:dLbls>
        <c:marker val="1"/>
        <c:smooth val="0"/>
        <c:axId val="105593472"/>
        <c:axId val="105599744"/>
      </c:lineChart>
      <c:dateAx>
        <c:axId val="105593472"/>
        <c:scaling>
          <c:orientation val="minMax"/>
        </c:scaling>
        <c:delete val="1"/>
        <c:axPos val="b"/>
        <c:numFmt formatCode="ge" sourceLinked="1"/>
        <c:majorTickMark val="none"/>
        <c:minorTickMark val="none"/>
        <c:tickLblPos val="none"/>
        <c:crossAx val="105599744"/>
        <c:crosses val="autoZero"/>
        <c:auto val="1"/>
        <c:lblOffset val="100"/>
        <c:baseTimeUnit val="years"/>
      </c:dateAx>
      <c:valAx>
        <c:axId val="105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1506.88</c:v>
                </c:pt>
                <c:pt idx="2">
                  <c:v>2368.7199999999998</c:v>
                </c:pt>
                <c:pt idx="3">
                  <c:v>2343.29</c:v>
                </c:pt>
                <c:pt idx="4">
                  <c:v>2947.99</c:v>
                </c:pt>
              </c:numCache>
            </c:numRef>
          </c:val>
        </c:ser>
        <c:dLbls>
          <c:showLegendKey val="0"/>
          <c:showVal val="0"/>
          <c:showCatName val="0"/>
          <c:showSerName val="0"/>
          <c:showPercent val="0"/>
          <c:showBubbleSize val="0"/>
        </c:dLbls>
        <c:gapWidth val="150"/>
        <c:axId val="105621760"/>
        <c:axId val="1056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5621760"/>
        <c:axId val="105636224"/>
      </c:lineChart>
      <c:dateAx>
        <c:axId val="105621760"/>
        <c:scaling>
          <c:orientation val="minMax"/>
        </c:scaling>
        <c:delete val="1"/>
        <c:axPos val="b"/>
        <c:numFmt formatCode="ge" sourceLinked="1"/>
        <c:majorTickMark val="none"/>
        <c:minorTickMark val="none"/>
        <c:tickLblPos val="none"/>
        <c:crossAx val="105636224"/>
        <c:crosses val="autoZero"/>
        <c:auto val="1"/>
        <c:lblOffset val="100"/>
        <c:baseTimeUnit val="years"/>
      </c:dateAx>
      <c:valAx>
        <c:axId val="1056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100.3</c:v>
                </c:pt>
                <c:pt idx="2">
                  <c:v>87.3</c:v>
                </c:pt>
                <c:pt idx="3">
                  <c:v>93.07</c:v>
                </c:pt>
                <c:pt idx="4">
                  <c:v>83.23</c:v>
                </c:pt>
              </c:numCache>
            </c:numRef>
          </c:val>
        </c:ser>
        <c:dLbls>
          <c:showLegendKey val="0"/>
          <c:showVal val="0"/>
          <c:showCatName val="0"/>
          <c:showSerName val="0"/>
          <c:showPercent val="0"/>
          <c:showBubbleSize val="0"/>
        </c:dLbls>
        <c:gapWidth val="150"/>
        <c:axId val="105074688"/>
        <c:axId val="1050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05074688"/>
        <c:axId val="105076608"/>
      </c:lineChart>
      <c:dateAx>
        <c:axId val="105074688"/>
        <c:scaling>
          <c:orientation val="minMax"/>
        </c:scaling>
        <c:delete val="1"/>
        <c:axPos val="b"/>
        <c:numFmt formatCode="ge" sourceLinked="1"/>
        <c:majorTickMark val="none"/>
        <c:minorTickMark val="none"/>
        <c:tickLblPos val="none"/>
        <c:crossAx val="105076608"/>
        <c:crosses val="autoZero"/>
        <c:auto val="1"/>
        <c:lblOffset val="100"/>
        <c:baseTimeUnit val="years"/>
      </c:dateAx>
      <c:valAx>
        <c:axId val="1050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167.82</c:v>
                </c:pt>
                <c:pt idx="2">
                  <c:v>201.28</c:v>
                </c:pt>
                <c:pt idx="3">
                  <c:v>190.31</c:v>
                </c:pt>
                <c:pt idx="4">
                  <c:v>212.39</c:v>
                </c:pt>
              </c:numCache>
            </c:numRef>
          </c:val>
        </c:ser>
        <c:dLbls>
          <c:showLegendKey val="0"/>
          <c:showVal val="0"/>
          <c:showCatName val="0"/>
          <c:showSerName val="0"/>
          <c:showPercent val="0"/>
          <c:showBubbleSize val="0"/>
        </c:dLbls>
        <c:gapWidth val="150"/>
        <c:axId val="105102336"/>
        <c:axId val="1051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05102336"/>
        <c:axId val="105104512"/>
      </c:lineChart>
      <c:dateAx>
        <c:axId val="105102336"/>
        <c:scaling>
          <c:orientation val="minMax"/>
        </c:scaling>
        <c:delete val="1"/>
        <c:axPos val="b"/>
        <c:numFmt formatCode="ge" sourceLinked="1"/>
        <c:majorTickMark val="none"/>
        <c:minorTickMark val="none"/>
        <c:tickLblPos val="none"/>
        <c:crossAx val="105104512"/>
        <c:crosses val="autoZero"/>
        <c:auto val="1"/>
        <c:lblOffset val="100"/>
        <c:baseTimeUnit val="years"/>
      </c:dateAx>
      <c:valAx>
        <c:axId val="1051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57"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箕輪町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25081</v>
      </c>
      <c r="AM8" s="68"/>
      <c r="AN8" s="68"/>
      <c r="AO8" s="68"/>
      <c r="AP8" s="68"/>
      <c r="AQ8" s="68"/>
      <c r="AR8" s="68"/>
      <c r="AS8" s="68"/>
      <c r="AT8" s="67">
        <f>データ!T6</f>
        <v>85.91</v>
      </c>
      <c r="AU8" s="67"/>
      <c r="AV8" s="67"/>
      <c r="AW8" s="67"/>
      <c r="AX8" s="67"/>
      <c r="AY8" s="67"/>
      <c r="AZ8" s="67"/>
      <c r="BA8" s="67"/>
      <c r="BB8" s="67">
        <f>データ!U6</f>
        <v>291.95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43.95</v>
      </c>
      <c r="J10" s="67"/>
      <c r="K10" s="67"/>
      <c r="L10" s="67"/>
      <c r="M10" s="67"/>
      <c r="N10" s="67"/>
      <c r="O10" s="67"/>
      <c r="P10" s="67">
        <f>データ!P6</f>
        <v>27.34</v>
      </c>
      <c r="Q10" s="67"/>
      <c r="R10" s="67"/>
      <c r="S10" s="67"/>
      <c r="T10" s="67"/>
      <c r="U10" s="67"/>
      <c r="V10" s="67"/>
      <c r="W10" s="67">
        <f>データ!Q6</f>
        <v>77.77</v>
      </c>
      <c r="X10" s="67"/>
      <c r="Y10" s="67"/>
      <c r="Z10" s="67"/>
      <c r="AA10" s="67"/>
      <c r="AB10" s="67"/>
      <c r="AC10" s="67"/>
      <c r="AD10" s="68">
        <f>データ!R6</f>
        <v>3456</v>
      </c>
      <c r="AE10" s="68"/>
      <c r="AF10" s="68"/>
      <c r="AG10" s="68"/>
      <c r="AH10" s="68"/>
      <c r="AI10" s="68"/>
      <c r="AJ10" s="68"/>
      <c r="AK10" s="2"/>
      <c r="AL10" s="68">
        <f>データ!V6</f>
        <v>6851</v>
      </c>
      <c r="AM10" s="68"/>
      <c r="AN10" s="68"/>
      <c r="AO10" s="68"/>
      <c r="AP10" s="68"/>
      <c r="AQ10" s="68"/>
      <c r="AR10" s="68"/>
      <c r="AS10" s="68"/>
      <c r="AT10" s="67">
        <f>データ!W6</f>
        <v>2.93</v>
      </c>
      <c r="AU10" s="67"/>
      <c r="AV10" s="67"/>
      <c r="AW10" s="67"/>
      <c r="AX10" s="67"/>
      <c r="AY10" s="67"/>
      <c r="AZ10" s="67"/>
      <c r="BA10" s="67"/>
      <c r="BB10" s="67">
        <f>データ!X6</f>
        <v>2338.23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algorithmName="SHA-512" hashValue="BlUnyV9x4ZNK97qRYpH+5rVLM9wEQS8TbuTOACZcpwmZQb2t+qA+rUsE+cYIqvoxU3s1BrQrmavz7tSrdgAE8A==" saltValue="3k9r+XHwMZviKOGZbVPY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EA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203831</v>
      </c>
      <c r="D6" s="34">
        <f t="shared" si="3"/>
        <v>46</v>
      </c>
      <c r="E6" s="34">
        <f t="shared" si="3"/>
        <v>17</v>
      </c>
      <c r="F6" s="34">
        <f t="shared" si="3"/>
        <v>4</v>
      </c>
      <c r="G6" s="34">
        <f t="shared" si="3"/>
        <v>0</v>
      </c>
      <c r="H6" s="34" t="str">
        <f t="shared" si="3"/>
        <v>長野県　箕輪町</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43.95</v>
      </c>
      <c r="P6" s="35">
        <f t="shared" si="3"/>
        <v>27.34</v>
      </c>
      <c r="Q6" s="35">
        <f t="shared" si="3"/>
        <v>77.77</v>
      </c>
      <c r="R6" s="35">
        <f t="shared" si="3"/>
        <v>3456</v>
      </c>
      <c r="S6" s="35">
        <f t="shared" si="3"/>
        <v>25081</v>
      </c>
      <c r="T6" s="35">
        <f t="shared" si="3"/>
        <v>85.91</v>
      </c>
      <c r="U6" s="35">
        <f t="shared" si="3"/>
        <v>291.95</v>
      </c>
      <c r="V6" s="35">
        <f t="shared" si="3"/>
        <v>6851</v>
      </c>
      <c r="W6" s="35">
        <f t="shared" si="3"/>
        <v>2.93</v>
      </c>
      <c r="X6" s="35">
        <f t="shared" si="3"/>
        <v>2338.23</v>
      </c>
      <c r="Y6" s="36" t="str">
        <f>IF(Y7="",NA(),Y7)</f>
        <v>-</v>
      </c>
      <c r="Z6" s="36">
        <f t="shared" ref="Z6:AH6" si="4">IF(Z7="",NA(),Z7)</f>
        <v>101.63</v>
      </c>
      <c r="AA6" s="36">
        <f t="shared" si="4"/>
        <v>101.14</v>
      </c>
      <c r="AB6" s="36">
        <f t="shared" si="4"/>
        <v>100.11</v>
      </c>
      <c r="AC6" s="36">
        <f t="shared" si="4"/>
        <v>100.26</v>
      </c>
      <c r="AD6" s="36" t="str">
        <f t="shared" si="4"/>
        <v>-</v>
      </c>
      <c r="AE6" s="36">
        <f t="shared" si="4"/>
        <v>95.59</v>
      </c>
      <c r="AF6" s="36">
        <f t="shared" si="4"/>
        <v>101.24</v>
      </c>
      <c r="AG6" s="36">
        <f t="shared" si="4"/>
        <v>100.94</v>
      </c>
      <c r="AH6" s="36">
        <f t="shared" si="4"/>
        <v>100.85</v>
      </c>
      <c r="AI6" s="35" t="str">
        <f>IF(AI7="","",IF(AI7="-","【-】","【"&amp;SUBSTITUTE(TEXT(AI7,"#,##0.00"),"-","△")&amp;"】"))</f>
        <v>【100.66】</v>
      </c>
      <c r="AJ6" s="36" t="str">
        <f>IF(AJ7="",NA(),AJ7)</f>
        <v>-</v>
      </c>
      <c r="AK6" s="35">
        <f t="shared" ref="AK6:AS6" si="5">IF(AK7="",NA(),AK7)</f>
        <v>0</v>
      </c>
      <c r="AL6" s="36">
        <f t="shared" si="5"/>
        <v>16.95</v>
      </c>
      <c r="AM6" s="35">
        <f t="shared" si="5"/>
        <v>0</v>
      </c>
      <c r="AN6" s="35">
        <f t="shared" si="5"/>
        <v>0</v>
      </c>
      <c r="AO6" s="36" t="str">
        <f t="shared" si="5"/>
        <v>-</v>
      </c>
      <c r="AP6" s="36">
        <f t="shared" si="5"/>
        <v>137.81</v>
      </c>
      <c r="AQ6" s="36">
        <f t="shared" si="5"/>
        <v>184.13</v>
      </c>
      <c r="AR6" s="36">
        <f t="shared" si="5"/>
        <v>101.85</v>
      </c>
      <c r="AS6" s="36">
        <f t="shared" si="5"/>
        <v>110.77</v>
      </c>
      <c r="AT6" s="35" t="str">
        <f>IF(AT7="","",IF(AT7="-","【-】","【"&amp;SUBSTITUTE(TEXT(AT7,"#,##0.00"),"-","△")&amp;"】"))</f>
        <v>【105.22】</v>
      </c>
      <c r="AU6" s="36" t="str">
        <f>IF(AU7="",NA(),AU7)</f>
        <v>-</v>
      </c>
      <c r="AV6" s="36">
        <f t="shared" ref="AV6:BD6" si="6">IF(AV7="",NA(),AV7)</f>
        <v>86.69</v>
      </c>
      <c r="AW6" s="36">
        <f t="shared" si="6"/>
        <v>76.08</v>
      </c>
      <c r="AX6" s="36">
        <f t="shared" si="6"/>
        <v>77.180000000000007</v>
      </c>
      <c r="AY6" s="36">
        <f t="shared" si="6"/>
        <v>80.08</v>
      </c>
      <c r="AZ6" s="36" t="str">
        <f t="shared" si="6"/>
        <v>-</v>
      </c>
      <c r="BA6" s="36">
        <f t="shared" si="6"/>
        <v>189.4</v>
      </c>
      <c r="BB6" s="36">
        <f t="shared" si="6"/>
        <v>63.22</v>
      </c>
      <c r="BC6" s="36">
        <f t="shared" si="6"/>
        <v>49.07</v>
      </c>
      <c r="BD6" s="36">
        <f t="shared" si="6"/>
        <v>46.78</v>
      </c>
      <c r="BE6" s="35" t="str">
        <f>IF(BE7="","",IF(BE7="-","【-】","【"&amp;SUBSTITUTE(TEXT(BE7,"#,##0.00"),"-","△")&amp;"】"))</f>
        <v>【54.12】</v>
      </c>
      <c r="BF6" s="36" t="str">
        <f>IF(BF7="",NA(),BF7)</f>
        <v>-</v>
      </c>
      <c r="BG6" s="36">
        <f t="shared" ref="BG6:BO6" si="7">IF(BG7="",NA(),BG7)</f>
        <v>1506.88</v>
      </c>
      <c r="BH6" s="36">
        <f t="shared" si="7"/>
        <v>2368.7199999999998</v>
      </c>
      <c r="BI6" s="36">
        <f t="shared" si="7"/>
        <v>2343.29</v>
      </c>
      <c r="BJ6" s="36">
        <f t="shared" si="7"/>
        <v>2947.99</v>
      </c>
      <c r="BK6" s="36" t="str">
        <f t="shared" si="7"/>
        <v>-</v>
      </c>
      <c r="BL6" s="36">
        <f t="shared" si="7"/>
        <v>1554.05</v>
      </c>
      <c r="BM6" s="36">
        <f t="shared" si="7"/>
        <v>1436</v>
      </c>
      <c r="BN6" s="36">
        <f t="shared" si="7"/>
        <v>1434.89</v>
      </c>
      <c r="BO6" s="36">
        <f t="shared" si="7"/>
        <v>1298.9100000000001</v>
      </c>
      <c r="BP6" s="35" t="str">
        <f>IF(BP7="","",IF(BP7="-","【-】","【"&amp;SUBSTITUTE(TEXT(BP7,"#,##0.00"),"-","△")&amp;"】"))</f>
        <v>【1,348.09】</v>
      </c>
      <c r="BQ6" s="36" t="str">
        <f>IF(BQ7="",NA(),BQ7)</f>
        <v>-</v>
      </c>
      <c r="BR6" s="36">
        <f t="shared" ref="BR6:BZ6" si="8">IF(BR7="",NA(),BR7)</f>
        <v>100.3</v>
      </c>
      <c r="BS6" s="36">
        <f t="shared" si="8"/>
        <v>87.3</v>
      </c>
      <c r="BT6" s="36">
        <f t="shared" si="8"/>
        <v>93.07</v>
      </c>
      <c r="BU6" s="36">
        <f t="shared" si="8"/>
        <v>83.23</v>
      </c>
      <c r="BV6" s="36" t="str">
        <f t="shared" si="8"/>
        <v>-</v>
      </c>
      <c r="BW6" s="36">
        <f t="shared" si="8"/>
        <v>53.01</v>
      </c>
      <c r="BX6" s="36">
        <f t="shared" si="8"/>
        <v>66.56</v>
      </c>
      <c r="BY6" s="36">
        <f t="shared" si="8"/>
        <v>66.22</v>
      </c>
      <c r="BZ6" s="36">
        <f t="shared" si="8"/>
        <v>69.87</v>
      </c>
      <c r="CA6" s="35" t="str">
        <f>IF(CA7="","",IF(CA7="-","【-】","【"&amp;SUBSTITUTE(TEXT(CA7,"#,##0.00"),"-","△")&amp;"】"))</f>
        <v>【69.80】</v>
      </c>
      <c r="CB6" s="36" t="str">
        <f>IF(CB7="",NA(),CB7)</f>
        <v>-</v>
      </c>
      <c r="CC6" s="36">
        <f t="shared" ref="CC6:CK6" si="9">IF(CC7="",NA(),CC7)</f>
        <v>167.82</v>
      </c>
      <c r="CD6" s="36">
        <f t="shared" si="9"/>
        <v>201.28</v>
      </c>
      <c r="CE6" s="36">
        <f t="shared" si="9"/>
        <v>190.31</v>
      </c>
      <c r="CF6" s="36">
        <f t="shared" si="9"/>
        <v>212.39</v>
      </c>
      <c r="CG6" s="36" t="str">
        <f t="shared" si="9"/>
        <v>-</v>
      </c>
      <c r="CH6" s="36">
        <f t="shared" si="9"/>
        <v>299.39</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f t="shared" si="10"/>
        <v>36.200000000000003</v>
      </c>
      <c r="CT6" s="36">
        <f t="shared" si="10"/>
        <v>43.58</v>
      </c>
      <c r="CU6" s="36">
        <f t="shared" si="10"/>
        <v>41.35</v>
      </c>
      <c r="CV6" s="36">
        <f t="shared" si="10"/>
        <v>42.9</v>
      </c>
      <c r="CW6" s="35" t="str">
        <f>IF(CW7="","",IF(CW7="-","【-】","【"&amp;SUBSTITUTE(TEXT(CW7,"#,##0.00"),"-","△")&amp;"】"))</f>
        <v>【42.17】</v>
      </c>
      <c r="CX6" s="36" t="str">
        <f>IF(CX7="",NA(),CX7)</f>
        <v>-</v>
      </c>
      <c r="CY6" s="36">
        <f t="shared" ref="CY6:DG6" si="11">IF(CY7="",NA(),CY7)</f>
        <v>73.87</v>
      </c>
      <c r="CZ6" s="36">
        <f t="shared" si="11"/>
        <v>74.06</v>
      </c>
      <c r="DA6" s="36">
        <f t="shared" si="11"/>
        <v>74.08</v>
      </c>
      <c r="DB6" s="36">
        <f t="shared" si="11"/>
        <v>74.180000000000007</v>
      </c>
      <c r="DC6" s="36" t="str">
        <f t="shared" si="11"/>
        <v>-</v>
      </c>
      <c r="DD6" s="36">
        <f t="shared" si="11"/>
        <v>71.069999999999993</v>
      </c>
      <c r="DE6" s="36">
        <f t="shared" si="11"/>
        <v>82.35</v>
      </c>
      <c r="DF6" s="36">
        <f t="shared" si="11"/>
        <v>82.9</v>
      </c>
      <c r="DG6" s="36">
        <f t="shared" si="11"/>
        <v>83.5</v>
      </c>
      <c r="DH6" s="35" t="str">
        <f>IF(DH7="","",IF(DH7="-","【-】","【"&amp;SUBSTITUTE(TEXT(DH7,"#,##0.00"),"-","△")&amp;"】"))</f>
        <v>【82.30】</v>
      </c>
      <c r="DI6" s="36" t="str">
        <f>IF(DI7="",NA(),DI7)</f>
        <v>-</v>
      </c>
      <c r="DJ6" s="36">
        <f t="shared" ref="DJ6:DR6" si="12">IF(DJ7="",NA(),DJ7)</f>
        <v>2.35</v>
      </c>
      <c r="DK6" s="36">
        <f t="shared" si="12"/>
        <v>4.6900000000000004</v>
      </c>
      <c r="DL6" s="36">
        <f t="shared" si="12"/>
        <v>7.04</v>
      </c>
      <c r="DM6" s="36">
        <f t="shared" si="12"/>
        <v>9.3000000000000007</v>
      </c>
      <c r="DN6" s="36" t="str">
        <f t="shared" si="12"/>
        <v>-</v>
      </c>
      <c r="DO6" s="36">
        <f t="shared" si="12"/>
        <v>6.66</v>
      </c>
      <c r="DP6" s="36">
        <f t="shared" si="12"/>
        <v>22.34</v>
      </c>
      <c r="DQ6" s="36">
        <f t="shared" si="12"/>
        <v>22.79</v>
      </c>
      <c r="DR6" s="36">
        <f t="shared" si="12"/>
        <v>22.77</v>
      </c>
      <c r="DS6" s="35" t="str">
        <f>IF(DS7="","",IF(DS7="-","【-】","【"&amp;SUBSTITUTE(TEXT(DS7,"#,##0.00"),"-","△")&amp;"】"))</f>
        <v>【23.63】</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6">
        <f t="shared" si="13"/>
        <v>0.04</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7.0000000000000007E-2</v>
      </c>
      <c r="EL6" s="36">
        <f t="shared" si="14"/>
        <v>0.04</v>
      </c>
      <c r="EM6" s="36">
        <f t="shared" si="14"/>
        <v>7.0000000000000007E-2</v>
      </c>
      <c r="EN6" s="36">
        <f t="shared" si="14"/>
        <v>0.09</v>
      </c>
      <c r="EO6" s="35" t="str">
        <f>IF(EO7="","",IF(EO7="-","【-】","【"&amp;SUBSTITUTE(TEXT(EO7,"#,##0.00"),"-","△")&amp;"】"))</f>
        <v>【0.09】</v>
      </c>
    </row>
    <row r="7" spans="1:148" s="37" customFormat="1">
      <c r="A7" s="29"/>
      <c r="B7" s="38">
        <v>2016</v>
      </c>
      <c r="C7" s="38">
        <v>203831</v>
      </c>
      <c r="D7" s="38">
        <v>46</v>
      </c>
      <c r="E7" s="38">
        <v>17</v>
      </c>
      <c r="F7" s="38">
        <v>4</v>
      </c>
      <c r="G7" s="38">
        <v>0</v>
      </c>
      <c r="H7" s="38" t="s">
        <v>108</v>
      </c>
      <c r="I7" s="38" t="s">
        <v>109</v>
      </c>
      <c r="J7" s="38" t="s">
        <v>110</v>
      </c>
      <c r="K7" s="38" t="s">
        <v>111</v>
      </c>
      <c r="L7" s="38" t="s">
        <v>112</v>
      </c>
      <c r="M7" s="38"/>
      <c r="N7" s="39" t="s">
        <v>113</v>
      </c>
      <c r="O7" s="39">
        <v>43.95</v>
      </c>
      <c r="P7" s="39">
        <v>27.34</v>
      </c>
      <c r="Q7" s="39">
        <v>77.77</v>
      </c>
      <c r="R7" s="39">
        <v>3456</v>
      </c>
      <c r="S7" s="39">
        <v>25081</v>
      </c>
      <c r="T7" s="39">
        <v>85.91</v>
      </c>
      <c r="U7" s="39">
        <v>291.95</v>
      </c>
      <c r="V7" s="39">
        <v>6851</v>
      </c>
      <c r="W7" s="39">
        <v>2.93</v>
      </c>
      <c r="X7" s="39">
        <v>2338.23</v>
      </c>
      <c r="Y7" s="39" t="s">
        <v>113</v>
      </c>
      <c r="Z7" s="39">
        <v>101.63</v>
      </c>
      <c r="AA7" s="39">
        <v>101.14</v>
      </c>
      <c r="AB7" s="39">
        <v>100.11</v>
      </c>
      <c r="AC7" s="39">
        <v>100.26</v>
      </c>
      <c r="AD7" s="39" t="s">
        <v>113</v>
      </c>
      <c r="AE7" s="39">
        <v>95.59</v>
      </c>
      <c r="AF7" s="39">
        <v>101.24</v>
      </c>
      <c r="AG7" s="39">
        <v>100.94</v>
      </c>
      <c r="AH7" s="39">
        <v>100.85</v>
      </c>
      <c r="AI7" s="39">
        <v>100.66</v>
      </c>
      <c r="AJ7" s="39" t="s">
        <v>113</v>
      </c>
      <c r="AK7" s="39">
        <v>0</v>
      </c>
      <c r="AL7" s="39">
        <v>16.95</v>
      </c>
      <c r="AM7" s="39">
        <v>0</v>
      </c>
      <c r="AN7" s="39">
        <v>0</v>
      </c>
      <c r="AO7" s="39" t="s">
        <v>113</v>
      </c>
      <c r="AP7" s="39">
        <v>137.81</v>
      </c>
      <c r="AQ7" s="39">
        <v>184.13</v>
      </c>
      <c r="AR7" s="39">
        <v>101.85</v>
      </c>
      <c r="AS7" s="39">
        <v>110.77</v>
      </c>
      <c r="AT7" s="39">
        <v>105.22</v>
      </c>
      <c r="AU7" s="39" t="s">
        <v>113</v>
      </c>
      <c r="AV7" s="39">
        <v>86.69</v>
      </c>
      <c r="AW7" s="39">
        <v>76.08</v>
      </c>
      <c r="AX7" s="39">
        <v>77.180000000000007</v>
      </c>
      <c r="AY7" s="39">
        <v>80.08</v>
      </c>
      <c r="AZ7" s="39" t="s">
        <v>113</v>
      </c>
      <c r="BA7" s="39">
        <v>189.4</v>
      </c>
      <c r="BB7" s="39">
        <v>63.22</v>
      </c>
      <c r="BC7" s="39">
        <v>49.07</v>
      </c>
      <c r="BD7" s="39">
        <v>46.78</v>
      </c>
      <c r="BE7" s="39">
        <v>54.12</v>
      </c>
      <c r="BF7" s="39" t="s">
        <v>113</v>
      </c>
      <c r="BG7" s="39">
        <v>1506.88</v>
      </c>
      <c r="BH7" s="39">
        <v>2368.7199999999998</v>
      </c>
      <c r="BI7" s="39">
        <v>2343.29</v>
      </c>
      <c r="BJ7" s="39">
        <v>2947.99</v>
      </c>
      <c r="BK7" s="39" t="s">
        <v>113</v>
      </c>
      <c r="BL7" s="39">
        <v>1554.05</v>
      </c>
      <c r="BM7" s="39">
        <v>1436</v>
      </c>
      <c r="BN7" s="39">
        <v>1434.89</v>
      </c>
      <c r="BO7" s="39">
        <v>1298.9100000000001</v>
      </c>
      <c r="BP7" s="39">
        <v>1348.09</v>
      </c>
      <c r="BQ7" s="39" t="s">
        <v>113</v>
      </c>
      <c r="BR7" s="39">
        <v>100.3</v>
      </c>
      <c r="BS7" s="39">
        <v>87.3</v>
      </c>
      <c r="BT7" s="39">
        <v>93.07</v>
      </c>
      <c r="BU7" s="39">
        <v>83.23</v>
      </c>
      <c r="BV7" s="39" t="s">
        <v>113</v>
      </c>
      <c r="BW7" s="39">
        <v>53.01</v>
      </c>
      <c r="BX7" s="39">
        <v>66.56</v>
      </c>
      <c r="BY7" s="39">
        <v>66.22</v>
      </c>
      <c r="BZ7" s="39">
        <v>69.87</v>
      </c>
      <c r="CA7" s="39">
        <v>69.8</v>
      </c>
      <c r="CB7" s="39" t="s">
        <v>113</v>
      </c>
      <c r="CC7" s="39">
        <v>167.82</v>
      </c>
      <c r="CD7" s="39">
        <v>201.28</v>
      </c>
      <c r="CE7" s="39">
        <v>190.31</v>
      </c>
      <c r="CF7" s="39">
        <v>212.39</v>
      </c>
      <c r="CG7" s="39" t="s">
        <v>113</v>
      </c>
      <c r="CH7" s="39">
        <v>299.39</v>
      </c>
      <c r="CI7" s="39">
        <v>244.29</v>
      </c>
      <c r="CJ7" s="39">
        <v>246.72</v>
      </c>
      <c r="CK7" s="39">
        <v>234.96</v>
      </c>
      <c r="CL7" s="39">
        <v>232.54</v>
      </c>
      <c r="CM7" s="39" t="s">
        <v>113</v>
      </c>
      <c r="CN7" s="39" t="s">
        <v>113</v>
      </c>
      <c r="CO7" s="39" t="s">
        <v>113</v>
      </c>
      <c r="CP7" s="39" t="s">
        <v>113</v>
      </c>
      <c r="CQ7" s="39" t="s">
        <v>113</v>
      </c>
      <c r="CR7" s="39" t="s">
        <v>113</v>
      </c>
      <c r="CS7" s="39">
        <v>36.200000000000003</v>
      </c>
      <c r="CT7" s="39">
        <v>43.58</v>
      </c>
      <c r="CU7" s="39">
        <v>41.35</v>
      </c>
      <c r="CV7" s="39">
        <v>42.9</v>
      </c>
      <c r="CW7" s="39">
        <v>42.17</v>
      </c>
      <c r="CX7" s="39" t="s">
        <v>113</v>
      </c>
      <c r="CY7" s="39">
        <v>73.87</v>
      </c>
      <c r="CZ7" s="39">
        <v>74.06</v>
      </c>
      <c r="DA7" s="39">
        <v>74.08</v>
      </c>
      <c r="DB7" s="39">
        <v>74.180000000000007</v>
      </c>
      <c r="DC7" s="39" t="s">
        <v>113</v>
      </c>
      <c r="DD7" s="39">
        <v>71.069999999999993</v>
      </c>
      <c r="DE7" s="39">
        <v>82.35</v>
      </c>
      <c r="DF7" s="39">
        <v>82.9</v>
      </c>
      <c r="DG7" s="39">
        <v>83.5</v>
      </c>
      <c r="DH7" s="39">
        <v>82.3</v>
      </c>
      <c r="DI7" s="39" t="s">
        <v>113</v>
      </c>
      <c r="DJ7" s="39">
        <v>2.35</v>
      </c>
      <c r="DK7" s="39">
        <v>4.6900000000000004</v>
      </c>
      <c r="DL7" s="39">
        <v>7.04</v>
      </c>
      <c r="DM7" s="39">
        <v>9.3000000000000007</v>
      </c>
      <c r="DN7" s="39" t="s">
        <v>113</v>
      </c>
      <c r="DO7" s="39">
        <v>6.66</v>
      </c>
      <c r="DP7" s="39">
        <v>22.34</v>
      </c>
      <c r="DQ7" s="39">
        <v>22.79</v>
      </c>
      <c r="DR7" s="39">
        <v>22.77</v>
      </c>
      <c r="DS7" s="39">
        <v>23.63</v>
      </c>
      <c r="DT7" s="39" t="s">
        <v>113</v>
      </c>
      <c r="DU7" s="39">
        <v>0</v>
      </c>
      <c r="DV7" s="39">
        <v>0</v>
      </c>
      <c r="DW7" s="39">
        <v>0</v>
      </c>
      <c r="DX7" s="39">
        <v>0</v>
      </c>
      <c r="DY7" s="39" t="s">
        <v>113</v>
      </c>
      <c r="DZ7" s="39">
        <v>0</v>
      </c>
      <c r="EA7" s="39">
        <v>0</v>
      </c>
      <c r="EB7" s="39">
        <v>0.04</v>
      </c>
      <c r="EC7" s="39">
        <v>0</v>
      </c>
      <c r="ED7" s="39">
        <v>0</v>
      </c>
      <c r="EE7" s="39" t="s">
        <v>113</v>
      </c>
      <c r="EF7" s="39">
        <v>0</v>
      </c>
      <c r="EG7" s="39">
        <v>0</v>
      </c>
      <c r="EH7" s="39">
        <v>0</v>
      </c>
      <c r="EI7" s="39">
        <v>0</v>
      </c>
      <c r="EJ7" s="39" t="s">
        <v>113</v>
      </c>
      <c r="EK7" s="39">
        <v>7.0000000000000007E-2</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小林剛史</cp:lastModifiedBy>
  <cp:lastPrinted>2018-02-14T02:39:36Z</cp:lastPrinted>
  <dcterms:created xsi:type="dcterms:W3CDTF">2017-12-25T01:55:47Z</dcterms:created>
  <dcterms:modified xsi:type="dcterms:W3CDTF">2018-02-14T02:50:06Z</dcterms:modified>
  <cp:category/>
</cp:coreProperties>
</file>