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事地域政策\▲新フォルダ\0G_公営企業\002.決算状況調査\H29公営企業\経営比較分析表\分析等\修正\03_辰野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<sst xmlns="http://schemas.openxmlformats.org/spreadsheetml/2006/main" count="237" uniqueCount="124">
  <si>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</si>
  <si>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</si>
  <si>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</si>
  <si>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</si>
  <si>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</si>
  <si>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</si>
  <si>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</si>
  <si>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</si>
  <si>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</si>
  <si>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</si>
  <si>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</si>
  <si>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</si>
  <si>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</si>
  <si>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</si>
  <si>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</si>
  <si>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</si>
  <si>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</si>
  <si>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</si>
  <si>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</si>
  <si>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</si>
  <si>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</si>
  <si>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</si>
  <si>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</si>
  <si>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</si>
  <si>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</si>
  <si>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</si>
  <si>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</si>
  <si>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</si>
  <si>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</si>
  <si>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</si>
  <si>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</si>
  <si>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</si>
  <si>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</si>
  <si>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</si>
  <si>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</si>
  <si>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</si>
  <si>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</si>
  <si>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</si>
  <si>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</si>
  <si>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</si>
  <si>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</si>
  <si>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</si>
  <si>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</si>
  <si>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</si>
  <si>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</si>
  <si>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</si>
  <si>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</si>
  <si>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</si>
  <si>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</si>
  <si>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</si>
  <si>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</si>
  <si>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</si>
  <si>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</si>
  <si>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</si>
  <si>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</si>
  <si>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</si>
  <si>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</si>
  <si>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</si>
  <si>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</si>
  <si>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</si>
  <si>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</si>
  <si>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</si>
  <si>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</si>
  <si>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</si>
  <si>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</si>
  <si>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</si>
  <si>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</si>
  <si>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</si>
  <si>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</si>
  <si>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</si>
  <si>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</si>
  <si>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</si>
  <si>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</si>
  <si>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</si>
  <si>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</si>
  <si>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</si>
  <si>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</si>
  <si>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</si>
  <si>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</si>
  <si>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</si>
  <si>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</si>
  <si>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</si>
  <si>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</si>
  <si>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</si>
  <si>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</si>
  <si>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</si>
  <si>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</si>
  <si>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</si>
  <si>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</si>
  <si>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</si>
  <si>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</si>
  <si>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</si>
  <si>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</si>
  <si>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</si>
  <si>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</si>
  <si>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</si>
  <si>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</si>
  <si>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</si>
  <si>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</si>
  <si>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</si>
  <si>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</si>
  <si>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</si>
  <si>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</si>
  <si>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</si>
  <si>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</si>
  <si>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</si>
  <si>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</si>
  <si>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</si>
  <si>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辰野町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</si>
  <si>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</si>
  <si>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</si>
  <si>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</si>
  <si>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</si>
  <si>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</si>
  <si>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</si>
  <si>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</si>
  <si>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</si>
  <si>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</si>
  <si>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</si>
  <si>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</si>
  <si>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</si>
  <si>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施設の老朽化が進んでいますが、給水人口も今後減少していく傾向となり、現状では大規模な改修工事を計画することは難しい状況にあります。
　しかし、クリプト対策などの重要度、緊急度の高い施設整備を優先しながら計画的に更新を進めていく必要があります。</t>
    <rPh sb="1" eb="3">
      <t>シセツ</t>
    </rPh>
    <rPh sb="4" eb="6">
      <t>ロウキュウ</t>
    </rPh>
    <rPh sb="6" eb="7">
      <t>カ</t>
    </rPh>
    <rPh sb="8" eb="9">
      <t>スス</t>
    </rPh>
    <rPh sb="16" eb="18">
      <t>キュウスイ</t>
    </rPh>
    <rPh sb="18" eb="20">
      <t>ジンコウ</t>
    </rPh>
    <rPh sb="21" eb="23">
      <t>コンゴ</t>
    </rPh>
    <rPh sb="23" eb="25">
      <t>ゲンショウ</t>
    </rPh>
    <rPh sb="29" eb="31">
      <t>ケイコウ</t>
    </rPh>
    <rPh sb="35" eb="37">
      <t>ゲンジョウ</t>
    </rPh>
    <rPh sb="39" eb="42">
      <t>ダイキボ</t>
    </rPh>
    <rPh sb="43" eb="45">
      <t>カイシュウ</t>
    </rPh>
    <rPh sb="45" eb="47">
      <t>コウジ</t>
    </rPh>
    <rPh sb="48" eb="50">
      <t>ケイカク</t>
    </rPh>
    <rPh sb="55" eb="56">
      <t>ムズカ</t>
    </rPh>
    <rPh sb="58" eb="60">
      <t>ジョウキョウ</t>
    </rPh>
    <rPh sb="76" eb="78">
      <t>タイサク</t>
    </rPh>
    <rPh sb="81" eb="83">
      <t>ジュウヨウ</t>
    </rPh>
    <rPh sb="83" eb="84">
      <t>ド</t>
    </rPh>
    <rPh sb="85" eb="88">
      <t>キンキュウド</t>
    </rPh>
    <rPh sb="89" eb="90">
      <t>タカ</t>
    </rPh>
    <rPh sb="91" eb="93">
      <t>シセツ</t>
    </rPh>
    <rPh sb="93" eb="95">
      <t>セイビ</t>
    </rPh>
    <rPh sb="96" eb="98">
      <t>ユウセン</t>
    </rPh>
    <rPh sb="102" eb="105">
      <t>ケイカクテキ</t>
    </rPh>
    <rPh sb="106" eb="108">
      <t>コウシン</t>
    </rPh>
    <rPh sb="109" eb="110">
      <t>スス</t>
    </rPh>
    <rPh sb="114" eb="116">
      <t>ヒツヨウ</t>
    </rPh>
    <phoneticPr fontId="4"/>
  </si>
  <si>
    <t xml:space="preserve">　平成２６年度に給水人口の５０％を占める小野簡易水道組合の上水道へ統合により、事業規模が大幅に縮小し、以降は収益的収支比率が類似団体の平均値を下回っています。
　企業債残高対給水収益比率は平成２８年度にクリプト対策事業による借入れを行ったために増加したものの、類似団体に比べると低い状況です。規模が小さいため現在は投資的事業を抑えています。
　料金回収率と給水原価は平成２６年度に小野簡易水道が上水道と統合したことで簡易水道の事業規模が約半分となったことにより低下し、現在も同水準で推移しております。今後、料金改定を検討する必要があります。
　施設利用率は類似団体に比べて高い水準を維持しています。これは遊休施設がなく有効活用されていることがわかります。
　今回、有収率が類似団体の平均値を超えましたが、給水人口の増により給水量が増加したものです。漏水調査などを計画的に行い、有収率向上に向けた対策を検討していきます。
</t>
    <rPh sb="1" eb="3">
      <t>ヘイセイ</t>
    </rPh>
    <rPh sb="5" eb="6">
      <t>ネン</t>
    </rPh>
    <rPh sb="6" eb="7">
      <t>ド</t>
    </rPh>
    <rPh sb="8" eb="10">
      <t>キュウスイ</t>
    </rPh>
    <rPh sb="10" eb="12">
      <t>ジンコウ</t>
    </rPh>
    <rPh sb="17" eb="18">
      <t>シ</t>
    </rPh>
    <rPh sb="20" eb="22">
      <t>オノ</t>
    </rPh>
    <rPh sb="22" eb="24">
      <t>カンイ</t>
    </rPh>
    <rPh sb="24" eb="26">
      <t>スイドウ</t>
    </rPh>
    <rPh sb="26" eb="28">
      <t>クミアイ</t>
    </rPh>
    <rPh sb="29" eb="32">
      <t>ジョウスイドウ</t>
    </rPh>
    <rPh sb="33" eb="35">
      <t>トウゴウ</t>
    </rPh>
    <rPh sb="39" eb="41">
      <t>ジギョウ</t>
    </rPh>
    <rPh sb="41" eb="43">
      <t>キボ</t>
    </rPh>
    <rPh sb="44" eb="46">
      <t>オオハバ</t>
    </rPh>
    <rPh sb="47" eb="49">
      <t>シュクショウ</t>
    </rPh>
    <rPh sb="51" eb="53">
      <t>イコウ</t>
    </rPh>
    <rPh sb="54" eb="57">
      <t>シュウエキテキ</t>
    </rPh>
    <rPh sb="57" eb="59">
      <t>シュウシ</t>
    </rPh>
    <rPh sb="59" eb="61">
      <t>ヒリツ</t>
    </rPh>
    <rPh sb="62" eb="64">
      <t>ルイジ</t>
    </rPh>
    <rPh sb="64" eb="66">
      <t>ダンタイ</t>
    </rPh>
    <rPh sb="67" eb="70">
      <t>ヘイキンチ</t>
    </rPh>
    <rPh sb="71" eb="73">
      <t>シタマワ</t>
    </rPh>
    <rPh sb="81" eb="83">
      <t>キギョウ</t>
    </rPh>
    <rPh sb="83" eb="84">
      <t>サイ</t>
    </rPh>
    <rPh sb="84" eb="86">
      <t>ザンダカ</t>
    </rPh>
    <rPh sb="86" eb="87">
      <t>タイ</t>
    </rPh>
    <rPh sb="87" eb="89">
      <t>キュウスイ</t>
    </rPh>
    <rPh sb="89" eb="91">
      <t>シュウエキ</t>
    </rPh>
    <rPh sb="91" eb="93">
      <t>ヒリツ</t>
    </rPh>
    <rPh sb="94" eb="96">
      <t>ヘイセイ</t>
    </rPh>
    <rPh sb="98" eb="100">
      <t>ネンド</t>
    </rPh>
    <rPh sb="105" eb="107">
      <t>タイサク</t>
    </rPh>
    <rPh sb="107" eb="109">
      <t>ジギョウ</t>
    </rPh>
    <rPh sb="112" eb="114">
      <t>カリイ</t>
    </rPh>
    <rPh sb="116" eb="117">
      <t>オコナ</t>
    </rPh>
    <rPh sb="122" eb="124">
      <t>ゾウカ</t>
    </rPh>
    <rPh sb="130" eb="132">
      <t>ルイジ</t>
    </rPh>
    <rPh sb="132" eb="134">
      <t>ダンタイ</t>
    </rPh>
    <rPh sb="135" eb="136">
      <t>クラ</t>
    </rPh>
    <rPh sb="139" eb="140">
      <t>ヒク</t>
    </rPh>
    <rPh sb="141" eb="143">
      <t>ジョウキョウ</t>
    </rPh>
    <rPh sb="146" eb="148">
      <t>キボ</t>
    </rPh>
    <rPh sb="149" eb="150">
      <t>チイ</t>
    </rPh>
    <rPh sb="154" eb="156">
      <t>ゲンザイ</t>
    </rPh>
    <rPh sb="157" eb="160">
      <t>トウシテキ</t>
    </rPh>
    <rPh sb="160" eb="162">
      <t>ジギョウ</t>
    </rPh>
    <rPh sb="163" eb="164">
      <t>オサ</t>
    </rPh>
    <rPh sb="172" eb="174">
      <t>リョウキン</t>
    </rPh>
    <rPh sb="174" eb="176">
      <t>カイシュウ</t>
    </rPh>
    <rPh sb="176" eb="177">
      <t>リツ</t>
    </rPh>
    <rPh sb="178" eb="180">
      <t>キュウスイ</t>
    </rPh>
    <rPh sb="180" eb="182">
      <t>ゲンカ</t>
    </rPh>
    <rPh sb="183" eb="185">
      <t>ヘイセイ</t>
    </rPh>
    <rPh sb="187" eb="189">
      <t>ネンド</t>
    </rPh>
    <rPh sb="190" eb="192">
      <t>オノ</t>
    </rPh>
    <rPh sb="192" eb="194">
      <t>カンイ</t>
    </rPh>
    <rPh sb="194" eb="196">
      <t>スイドウ</t>
    </rPh>
    <rPh sb="197" eb="200">
      <t>ジョウスイドウ</t>
    </rPh>
    <rPh sb="201" eb="203">
      <t>トウゴウ</t>
    </rPh>
    <rPh sb="208" eb="210">
      <t>カンイ</t>
    </rPh>
    <rPh sb="210" eb="212">
      <t>スイドウ</t>
    </rPh>
    <rPh sb="213" eb="215">
      <t>ジギョウ</t>
    </rPh>
    <rPh sb="215" eb="217">
      <t>キボ</t>
    </rPh>
    <rPh sb="218" eb="221">
      <t>ヤクハンブン</t>
    </rPh>
    <rPh sb="230" eb="232">
      <t>テイカ</t>
    </rPh>
    <rPh sb="234" eb="236">
      <t>ゲンザイ</t>
    </rPh>
    <rPh sb="241" eb="243">
      <t>スイイ</t>
    </rPh>
    <rPh sb="250" eb="252">
      <t>コンゴ</t>
    </rPh>
    <rPh sb="253" eb="255">
      <t>リョウキン</t>
    </rPh>
    <rPh sb="255" eb="257">
      <t>カイテイ</t>
    </rPh>
    <rPh sb="258" eb="260">
      <t>ケントウ</t>
    </rPh>
    <rPh sb="262" eb="264">
      <t>ヒツヨウ</t>
    </rPh>
    <rPh sb="272" eb="274">
      <t>シセツ</t>
    </rPh>
    <rPh sb="274" eb="277">
      <t>リヨウリツ</t>
    </rPh>
    <rPh sb="278" eb="280">
      <t>ルイジ</t>
    </rPh>
    <rPh sb="280" eb="282">
      <t>ダンタイ</t>
    </rPh>
    <rPh sb="283" eb="284">
      <t>クラ</t>
    </rPh>
    <rPh sb="286" eb="287">
      <t>タカ</t>
    </rPh>
    <rPh sb="288" eb="290">
      <t>スイジュン</t>
    </rPh>
    <rPh sb="291" eb="293">
      <t>イジ</t>
    </rPh>
    <rPh sb="302" eb="304">
      <t>ユウキュウ</t>
    </rPh>
    <rPh sb="304" eb="306">
      <t>シセツ</t>
    </rPh>
    <rPh sb="309" eb="311">
      <t>ユウコウ</t>
    </rPh>
    <rPh sb="311" eb="313">
      <t>カツヨウ</t>
    </rPh>
    <rPh sb="329" eb="331">
      <t>コンカイ</t>
    </rPh>
    <rPh sb="336" eb="338">
      <t>ルイジ</t>
    </rPh>
    <rPh sb="338" eb="340">
      <t>ダンタイ</t>
    </rPh>
    <rPh sb="341" eb="344">
      <t>ヘイキンチ</t>
    </rPh>
    <rPh sb="345" eb="346">
      <t>コ</t>
    </rPh>
    <rPh sb="352" eb="354">
      <t>キュウスイ</t>
    </rPh>
    <rPh sb="354" eb="356">
      <t>ジンコウ</t>
    </rPh>
    <rPh sb="357" eb="358">
      <t>ゾウ</t>
    </rPh>
    <rPh sb="361" eb="363">
      <t>キュウスイ</t>
    </rPh>
    <rPh sb="365" eb="367">
      <t>ゾウカ</t>
    </rPh>
    <rPh sb="374" eb="376">
      <t>ロウスイ</t>
    </rPh>
    <rPh sb="376" eb="378">
      <t>チョウサ</t>
    </rPh>
    <rPh sb="381" eb="384">
      <t>ケイカクテキ</t>
    </rPh>
    <rPh sb="385" eb="386">
      <t>オコナ</t>
    </rPh>
    <rPh sb="391" eb="393">
      <t>コウジョウ</t>
    </rPh>
    <rPh sb="394" eb="395">
      <t>ム</t>
    </rPh>
    <rPh sb="397" eb="399">
      <t>タイサク</t>
    </rPh>
    <rPh sb="400" eb="402">
      <t>ケントウ</t>
    </rPh>
    <phoneticPr fontId="4"/>
  </si>
  <si>
    <t>　小規模簡易水道施設に位置づけられるため、給水人口も少なく、今後も減少傾向にあるため、簡易水道事業として単独で運営していくことは非常に困難な状況であり、加えて施設の老朽化が進んでおり、改修・更新が必要になってくるため、料金収入だけでは必要な費用の捻出ができない状況です。一般会計からの繰入の見直し、新たな財源の確保など見直しが必要です。
　諸問題への対応を検討しながら平成３２年の上水道へ統合、地方公営企業法の適用に向けた準備を進めていきます。</t>
    <rPh sb="1" eb="4">
      <t>ショウキボ</t>
    </rPh>
    <rPh sb="4" eb="6">
      <t>カンイ</t>
    </rPh>
    <rPh sb="6" eb="8">
      <t>スイドウ</t>
    </rPh>
    <rPh sb="8" eb="10">
      <t>シセツ</t>
    </rPh>
    <rPh sb="11" eb="13">
      <t>イチ</t>
    </rPh>
    <rPh sb="21" eb="23">
      <t>キュウスイ</t>
    </rPh>
    <rPh sb="23" eb="25">
      <t>ジンコウ</t>
    </rPh>
    <rPh sb="26" eb="27">
      <t>スク</t>
    </rPh>
    <rPh sb="30" eb="32">
      <t>コンゴ</t>
    </rPh>
    <rPh sb="33" eb="35">
      <t>ゲンショウ</t>
    </rPh>
    <rPh sb="35" eb="37">
      <t>ケイコウ</t>
    </rPh>
    <rPh sb="43" eb="45">
      <t>カンイ</t>
    </rPh>
    <rPh sb="45" eb="47">
      <t>スイドウ</t>
    </rPh>
    <rPh sb="47" eb="49">
      <t>ジギョウ</t>
    </rPh>
    <rPh sb="52" eb="54">
      <t>タンドク</t>
    </rPh>
    <rPh sb="55" eb="57">
      <t>ウンエイ</t>
    </rPh>
    <rPh sb="64" eb="66">
      <t>ヒジョウ</t>
    </rPh>
    <rPh sb="67" eb="69">
      <t>コンナン</t>
    </rPh>
    <rPh sb="70" eb="72">
      <t>ジョウキョウ</t>
    </rPh>
    <rPh sb="76" eb="77">
      <t>クワ</t>
    </rPh>
    <rPh sb="79" eb="81">
      <t>シセツ</t>
    </rPh>
    <rPh sb="82" eb="85">
      <t>ロウキュウカ</t>
    </rPh>
    <rPh sb="86" eb="87">
      <t>スス</t>
    </rPh>
    <rPh sb="92" eb="94">
      <t>カイシュウ</t>
    </rPh>
    <rPh sb="95" eb="97">
      <t>コウシン</t>
    </rPh>
    <rPh sb="98" eb="100">
      <t>ヒツヨウ</t>
    </rPh>
    <rPh sb="109" eb="111">
      <t>リョウキン</t>
    </rPh>
    <rPh sb="111" eb="113">
      <t>シュウニュウ</t>
    </rPh>
    <rPh sb="117" eb="119">
      <t>ヒツヨウ</t>
    </rPh>
    <rPh sb="120" eb="122">
      <t>ヒヨウ</t>
    </rPh>
    <rPh sb="123" eb="125">
      <t>ネンシュツ</t>
    </rPh>
    <rPh sb="130" eb="132">
      <t>ジョウキョウ</t>
    </rPh>
    <rPh sb="135" eb="137">
      <t>イッパン</t>
    </rPh>
    <rPh sb="137" eb="139">
      <t>カイケイ</t>
    </rPh>
    <rPh sb="142" eb="144">
      <t>クリイレ</t>
    </rPh>
    <rPh sb="145" eb="147">
      <t>ミナオ</t>
    </rPh>
    <rPh sb="149" eb="150">
      <t>アラ</t>
    </rPh>
    <rPh sb="152" eb="154">
      <t>ザイゲン</t>
    </rPh>
    <rPh sb="155" eb="157">
      <t>カクホ</t>
    </rPh>
    <rPh sb="159" eb="161">
      <t>ミナオ</t>
    </rPh>
    <rPh sb="163" eb="165">
      <t>ヒツヨウ</t>
    </rPh>
    <rPh sb="170" eb="173">
      <t>ショモンダイ</t>
    </rPh>
    <rPh sb="175" eb="177">
      <t>タイオウ</t>
    </rPh>
    <rPh sb="178" eb="180">
      <t>ケントウ</t>
    </rPh>
    <rPh sb="184" eb="186">
      <t>ヘイセイ</t>
    </rPh>
    <rPh sb="188" eb="189">
      <t>ネン</t>
    </rPh>
    <rPh sb="190" eb="193">
      <t>ジョウスイドウ</t>
    </rPh>
    <rPh sb="194" eb="196">
      <t>トウゴウ</t>
    </rPh>
    <rPh sb="208" eb="209">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</si>
</sst>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0.65</c:v>
                </c:pt>
                <c:pt idx="1">
                  <c:v>0.66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6B3-44A3-97BD-47F8C09615B8}"/>
            </c:ext>
          </c:extLst>
        </c:ser>
        <c:dLbls>
          <c:showLegendKey val="0"/>
          <c:showVal val="0"/>
          <c:showCatName val="0"/>
          <c:showSerName val="0"/>
          <c:showPercent val="0"/>
          <c:showBubbleSize val="0"/>
        </c:dLbls>
        <c:gapWidth val="150"/>
        <c:axId val="99146752"/>
        <c:axId val="7068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0.91</c:v>
                </c:pt>
                <c:pt idx="3">
                  <c:v>1.26</c:v>
                </c:pt>
                <c:pt idx="4">
                  <c:v>0.78</c:v>
                </c:pt>
              </c:numCache>
            </c:numRef>
          </c:val>
          <c:smooth val="0"/>
          <c:extLst>
            <c:ext xmlns:c16="http://schemas.microsoft.com/office/drawing/2014/chart" uri="{C3380CC4-5D6E-409C-BE32-E72D297353CC}">
              <c16:uniqueId val="{00000001-C6B3-44A3-97BD-47F8C09615B8}"/>
            </c:ext>
          </c:extLst>
        </c:ser>
        <c:dLbls>
          <c:showLegendKey val="0"/>
          <c:showVal val="0"/>
          <c:showCatName val="0"/>
          <c:showSerName val="0"/>
          <c:showPercent val="0"/>
          <c:showBubbleSize val="0"/>
        </c:dLbls>
        <c:marker val="1"/>
        <c:smooth val="0"/>
        <c:axId val="99146752"/>
        <c:axId val="70682304"/>
      </c:lineChart>
      <c:dateAx>
        <c:axId val="99146752"/>
        <c:scaling>
          <c:orientation val="minMax"/>
        </c:scaling>
        <c:delete val="1"/>
        <c:axPos val="b"/>
        <c:numFmt formatCode="ge" sourceLinked="1"/>
        <c:majorTickMark val="none"/>
        <c:minorTickMark val="none"/>
        <c:tickLblPos val="none"/>
        <c:crossAx val="70682304"/>
        <c:crosses val="autoZero"/>
        <c:auto val="1"/>
        <c:lblOffset val="100"/>
        <c:baseTimeUnit val="years"/>
      </c:dateAx>
      <c:valAx>
        <c:axId val="7068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64.349999999999994</c:v>
                </c:pt>
                <c:pt idx="1">
                  <c:v>70.38</c:v>
                </c:pt>
                <c:pt idx="2">
                  <c:v>68.52</c:v>
                </c:pt>
                <c:pt idx="3">
                  <c:v>68.03</c:v>
                </c:pt>
                <c:pt idx="4">
                  <c:v>60.71</c:v>
                </c:pt>
              </c:numCache>
            </c:numRef>
          </c:val>
          <c:extLst>
            <c:ext xmlns:c16="http://schemas.microsoft.com/office/drawing/2014/chart" uri="{C3380CC4-5D6E-409C-BE32-E72D297353CC}">
              <c16:uniqueId val="{00000000-E5CB-495C-9D42-BAC7F909282F}"/>
            </c:ext>
          </c:extLst>
        </c:ser>
        <c:dLbls>
          <c:showLegendKey val="0"/>
          <c:showVal val="0"/>
          <c:showCatName val="0"/>
          <c:showSerName val="0"/>
          <c:showPercent val="0"/>
          <c:showBubbleSize val="0"/>
        </c:dLbls>
        <c:gapWidth val="150"/>
        <c:axId val="101557760"/>
        <c:axId val="1016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48.36</c:v>
                </c:pt>
                <c:pt idx="3">
                  <c:v>48.7</c:v>
                </c:pt>
                <c:pt idx="4">
                  <c:v>46.9</c:v>
                </c:pt>
              </c:numCache>
            </c:numRef>
          </c:val>
          <c:smooth val="0"/>
          <c:extLst>
            <c:ext xmlns:c16="http://schemas.microsoft.com/office/drawing/2014/chart" uri="{C3380CC4-5D6E-409C-BE32-E72D297353CC}">
              <c16:uniqueId val="{00000001-E5CB-495C-9D42-BAC7F909282F}"/>
            </c:ext>
          </c:extLst>
        </c:ser>
        <c:dLbls>
          <c:showLegendKey val="0"/>
          <c:showVal val="0"/>
          <c:showCatName val="0"/>
          <c:showSerName val="0"/>
          <c:showPercent val="0"/>
          <c:showBubbleSize val="0"/>
        </c:dLbls>
        <c:marker val="1"/>
        <c:smooth val="0"/>
        <c:axId val="101557760"/>
        <c:axId val="101663872"/>
      </c:lineChart>
      <c:dateAx>
        <c:axId val="101557760"/>
        <c:scaling>
          <c:orientation val="minMax"/>
        </c:scaling>
        <c:delete val="1"/>
        <c:axPos val="b"/>
        <c:numFmt formatCode="ge" sourceLinked="1"/>
        <c:majorTickMark val="none"/>
        <c:minorTickMark val="none"/>
        <c:tickLblPos val="none"/>
        <c:crossAx val="101663872"/>
        <c:crosses val="autoZero"/>
        <c:auto val="1"/>
        <c:lblOffset val="100"/>
        <c:baseTimeUnit val="years"/>
      </c:dateAx>
      <c:valAx>
        <c:axId val="1016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72.150000000000006</c:v>
                </c:pt>
                <c:pt idx="1">
                  <c:v>68.599999999999994</c:v>
                </c:pt>
                <c:pt idx="2">
                  <c:v>70.67</c:v>
                </c:pt>
                <c:pt idx="3">
                  <c:v>69.819999999999993</c:v>
                </c:pt>
                <c:pt idx="4">
                  <c:v>84.24</c:v>
                </c:pt>
              </c:numCache>
            </c:numRef>
          </c:val>
          <c:extLst>
            <c:ext xmlns:c16="http://schemas.microsoft.com/office/drawing/2014/chart" uri="{C3380CC4-5D6E-409C-BE32-E72D297353CC}">
              <c16:uniqueId val="{00000000-D04E-4EDC-9A38-84FA6A46F7E7}"/>
            </c:ext>
          </c:extLst>
        </c:ser>
        <c:dLbls>
          <c:showLegendKey val="0"/>
          <c:showVal val="0"/>
          <c:showCatName val="0"/>
          <c:showSerName val="0"/>
          <c:showPercent val="0"/>
          <c:showBubbleSize val="0"/>
        </c:dLbls>
        <c:gapWidth val="150"/>
        <c:axId val="101559296"/>
        <c:axId val="1016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75.239999999999995</c:v>
                </c:pt>
                <c:pt idx="3">
                  <c:v>74.959999999999994</c:v>
                </c:pt>
                <c:pt idx="4">
                  <c:v>74.63</c:v>
                </c:pt>
              </c:numCache>
            </c:numRef>
          </c:val>
          <c:smooth val="0"/>
          <c:extLst>
            <c:ext xmlns:c16="http://schemas.microsoft.com/office/drawing/2014/chart" uri="{C3380CC4-5D6E-409C-BE32-E72D297353CC}">
              <c16:uniqueId val="{00000001-D04E-4EDC-9A38-84FA6A46F7E7}"/>
            </c:ext>
          </c:extLst>
        </c:ser>
        <c:dLbls>
          <c:showLegendKey val="0"/>
          <c:showVal val="0"/>
          <c:showCatName val="0"/>
          <c:showSerName val="0"/>
          <c:showPercent val="0"/>
          <c:showBubbleSize val="0"/>
        </c:dLbls>
        <c:marker val="1"/>
        <c:smooth val="0"/>
        <c:axId val="101559296"/>
        <c:axId val="101665600"/>
      </c:lineChart>
      <c:dateAx>
        <c:axId val="101559296"/>
        <c:scaling>
          <c:orientation val="minMax"/>
        </c:scaling>
        <c:delete val="1"/>
        <c:axPos val="b"/>
        <c:numFmt formatCode="ge" sourceLinked="1"/>
        <c:majorTickMark val="none"/>
        <c:minorTickMark val="none"/>
        <c:tickLblPos val="none"/>
        <c:crossAx val="101665600"/>
        <c:crosses val="autoZero"/>
        <c:auto val="1"/>
        <c:lblOffset val="100"/>
        <c:baseTimeUnit val="years"/>
      </c:dateAx>
      <c:valAx>
        <c:axId val="1016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88.82</c:v>
                </c:pt>
                <c:pt idx="1">
                  <c:v>104.77</c:v>
                </c:pt>
                <c:pt idx="2">
                  <c:v>63.8</c:v>
                </c:pt>
                <c:pt idx="3">
                  <c:v>63.79</c:v>
                </c:pt>
                <c:pt idx="4">
                  <c:v>63.83</c:v>
                </c:pt>
              </c:numCache>
            </c:numRef>
          </c:val>
          <c:extLst>
            <c:ext xmlns:c16="http://schemas.microsoft.com/office/drawing/2014/chart" uri="{C3380CC4-5D6E-409C-BE32-E72D297353CC}">
              <c16:uniqueId val="{00000000-83C7-4658-874E-677E020A9FFB}"/>
            </c:ext>
          </c:extLst>
        </c:ser>
        <c:dLbls>
          <c:showLegendKey val="0"/>
          <c:showVal val="0"/>
          <c:showCatName val="0"/>
          <c:showSerName val="0"/>
          <c:showPercent val="0"/>
          <c:showBubbleSize val="0"/>
        </c:dLbls>
        <c:gapWidth val="150"/>
        <c:axId val="99382784"/>
        <c:axId val="706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73.06</c:v>
                </c:pt>
                <c:pt idx="3">
                  <c:v>72.03</c:v>
                </c:pt>
                <c:pt idx="4">
                  <c:v>72.11</c:v>
                </c:pt>
              </c:numCache>
            </c:numRef>
          </c:val>
          <c:smooth val="0"/>
          <c:extLst>
            <c:ext xmlns:c16="http://schemas.microsoft.com/office/drawing/2014/chart" uri="{C3380CC4-5D6E-409C-BE32-E72D297353CC}">
              <c16:uniqueId val="{00000001-83C7-4658-874E-677E020A9FFB}"/>
            </c:ext>
          </c:extLst>
        </c:ser>
        <c:dLbls>
          <c:showLegendKey val="0"/>
          <c:showVal val="0"/>
          <c:showCatName val="0"/>
          <c:showSerName val="0"/>
          <c:showPercent val="0"/>
          <c:showBubbleSize val="0"/>
        </c:dLbls>
        <c:marker val="1"/>
        <c:smooth val="0"/>
        <c:axId val="99382784"/>
        <c:axId val="70684032"/>
      </c:lineChart>
      <c:dateAx>
        <c:axId val="99382784"/>
        <c:scaling>
          <c:orientation val="minMax"/>
        </c:scaling>
        <c:delete val="1"/>
        <c:axPos val="b"/>
        <c:numFmt formatCode="ge" sourceLinked="1"/>
        <c:majorTickMark val="none"/>
        <c:minorTickMark val="none"/>
        <c:tickLblPos val="none"/>
        <c:crossAx val="70684032"/>
        <c:crosses val="autoZero"/>
        <c:auto val="1"/>
        <c:lblOffset val="100"/>
        <c:baseTimeUnit val="years"/>
      </c:dateAx>
      <c:valAx>
        <c:axId val="706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28-4A81-8566-CDD6D0B53192}"/>
            </c:ext>
          </c:extLst>
        </c:ser>
        <c:dLbls>
          <c:showLegendKey val="0"/>
          <c:showVal val="0"/>
          <c:showCatName val="0"/>
          <c:showSerName val="0"/>
          <c:showPercent val="0"/>
          <c:showBubbleSize val="0"/>
        </c:dLbls>
        <c:gapWidth val="150"/>
        <c:axId val="99384832"/>
        <c:axId val="7068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28-4A81-8566-CDD6D0B53192}"/>
            </c:ext>
          </c:extLst>
        </c:ser>
        <c:dLbls>
          <c:showLegendKey val="0"/>
          <c:showVal val="0"/>
          <c:showCatName val="0"/>
          <c:showSerName val="0"/>
          <c:showPercent val="0"/>
          <c:showBubbleSize val="0"/>
        </c:dLbls>
        <c:marker val="1"/>
        <c:smooth val="0"/>
        <c:axId val="99384832"/>
        <c:axId val="70685760"/>
      </c:lineChart>
      <c:dateAx>
        <c:axId val="99384832"/>
        <c:scaling>
          <c:orientation val="minMax"/>
        </c:scaling>
        <c:delete val="1"/>
        <c:axPos val="b"/>
        <c:numFmt formatCode="ge" sourceLinked="1"/>
        <c:majorTickMark val="none"/>
        <c:minorTickMark val="none"/>
        <c:tickLblPos val="none"/>
        <c:crossAx val="70685760"/>
        <c:crosses val="autoZero"/>
        <c:auto val="1"/>
        <c:lblOffset val="100"/>
        <c:baseTimeUnit val="years"/>
      </c:dateAx>
      <c:valAx>
        <c:axId val="7068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58-4C12-9696-67BA842681F5}"/>
            </c:ext>
          </c:extLst>
        </c:ser>
        <c:dLbls>
          <c:showLegendKey val="0"/>
          <c:showVal val="0"/>
          <c:showCatName val="0"/>
          <c:showSerName val="0"/>
          <c:showPercent val="0"/>
          <c:showBubbleSize val="0"/>
        </c:dLbls>
        <c:gapWidth val="150"/>
        <c:axId val="101291008"/>
        <c:axId val="706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58-4C12-9696-67BA842681F5}"/>
            </c:ext>
          </c:extLst>
        </c:ser>
        <c:dLbls>
          <c:showLegendKey val="0"/>
          <c:showVal val="0"/>
          <c:showCatName val="0"/>
          <c:showSerName val="0"/>
          <c:showPercent val="0"/>
          <c:showBubbleSize val="0"/>
        </c:dLbls>
        <c:marker val="1"/>
        <c:smooth val="0"/>
        <c:axId val="101291008"/>
        <c:axId val="70687488"/>
      </c:lineChart>
      <c:dateAx>
        <c:axId val="101291008"/>
        <c:scaling>
          <c:orientation val="minMax"/>
        </c:scaling>
        <c:delete val="1"/>
        <c:axPos val="b"/>
        <c:numFmt formatCode="ge" sourceLinked="1"/>
        <c:majorTickMark val="none"/>
        <c:minorTickMark val="none"/>
        <c:tickLblPos val="none"/>
        <c:crossAx val="70687488"/>
        <c:crosses val="autoZero"/>
        <c:auto val="1"/>
        <c:lblOffset val="100"/>
        <c:baseTimeUnit val="years"/>
      </c:dateAx>
      <c:valAx>
        <c:axId val="706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F6-461F-AD3D-F1583638C2B1}"/>
            </c:ext>
          </c:extLst>
        </c:ser>
        <c:dLbls>
          <c:showLegendKey val="0"/>
          <c:showVal val="0"/>
          <c:showCatName val="0"/>
          <c:showSerName val="0"/>
          <c:showPercent val="0"/>
          <c:showBubbleSize val="0"/>
        </c:dLbls>
        <c:gapWidth val="150"/>
        <c:axId val="101291520"/>
        <c:axId val="10140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F6-461F-AD3D-F1583638C2B1}"/>
            </c:ext>
          </c:extLst>
        </c:ser>
        <c:dLbls>
          <c:showLegendKey val="0"/>
          <c:showVal val="0"/>
          <c:showCatName val="0"/>
          <c:showSerName val="0"/>
          <c:showPercent val="0"/>
          <c:showBubbleSize val="0"/>
        </c:dLbls>
        <c:marker val="1"/>
        <c:smooth val="0"/>
        <c:axId val="101291520"/>
        <c:axId val="101409344"/>
      </c:lineChart>
      <c:dateAx>
        <c:axId val="101291520"/>
        <c:scaling>
          <c:orientation val="minMax"/>
        </c:scaling>
        <c:delete val="1"/>
        <c:axPos val="b"/>
        <c:numFmt formatCode="ge" sourceLinked="1"/>
        <c:majorTickMark val="none"/>
        <c:minorTickMark val="none"/>
        <c:tickLblPos val="none"/>
        <c:crossAx val="101409344"/>
        <c:crosses val="autoZero"/>
        <c:auto val="1"/>
        <c:lblOffset val="100"/>
        <c:baseTimeUnit val="years"/>
      </c:dateAx>
      <c:valAx>
        <c:axId val="10140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90-41D0-9B55-DC075F556D51}"/>
            </c:ext>
          </c:extLst>
        </c:ser>
        <c:dLbls>
          <c:showLegendKey val="0"/>
          <c:showVal val="0"/>
          <c:showCatName val="0"/>
          <c:showSerName val="0"/>
          <c:showPercent val="0"/>
          <c:showBubbleSize val="0"/>
        </c:dLbls>
        <c:gapWidth val="150"/>
        <c:axId val="101293568"/>
        <c:axId val="10141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90-41D0-9B55-DC075F556D51}"/>
            </c:ext>
          </c:extLst>
        </c:ser>
        <c:dLbls>
          <c:showLegendKey val="0"/>
          <c:showVal val="0"/>
          <c:showCatName val="0"/>
          <c:showSerName val="0"/>
          <c:showPercent val="0"/>
          <c:showBubbleSize val="0"/>
        </c:dLbls>
        <c:marker val="1"/>
        <c:smooth val="0"/>
        <c:axId val="101293568"/>
        <c:axId val="101411072"/>
      </c:lineChart>
      <c:dateAx>
        <c:axId val="101293568"/>
        <c:scaling>
          <c:orientation val="minMax"/>
        </c:scaling>
        <c:delete val="1"/>
        <c:axPos val="b"/>
        <c:numFmt formatCode="ge" sourceLinked="1"/>
        <c:majorTickMark val="none"/>
        <c:minorTickMark val="none"/>
        <c:tickLblPos val="none"/>
        <c:crossAx val="101411072"/>
        <c:crosses val="autoZero"/>
        <c:auto val="1"/>
        <c:lblOffset val="100"/>
        <c:baseTimeUnit val="years"/>
      </c:dateAx>
      <c:valAx>
        <c:axId val="1014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867.61</c:v>
                </c:pt>
                <c:pt idx="1">
                  <c:v>841.59</c:v>
                </c:pt>
                <c:pt idx="2">
                  <c:v>949.43</c:v>
                </c:pt>
                <c:pt idx="3">
                  <c:v>825.57</c:v>
                </c:pt>
                <c:pt idx="4">
                  <c:v>1127.04</c:v>
                </c:pt>
              </c:numCache>
            </c:numRef>
          </c:val>
          <c:extLst>
            <c:ext xmlns:c16="http://schemas.microsoft.com/office/drawing/2014/chart" uri="{C3380CC4-5D6E-409C-BE32-E72D297353CC}">
              <c16:uniqueId val="{00000000-60B8-49E8-BDCB-5DF398624D60}"/>
            </c:ext>
          </c:extLst>
        </c:ser>
        <c:dLbls>
          <c:showLegendKey val="0"/>
          <c:showVal val="0"/>
          <c:showCatName val="0"/>
          <c:showSerName val="0"/>
          <c:showPercent val="0"/>
          <c:showBubbleSize val="0"/>
        </c:dLbls>
        <c:gapWidth val="150"/>
        <c:axId val="101856768"/>
        <c:axId val="1014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1486.62</c:v>
                </c:pt>
                <c:pt idx="3">
                  <c:v>1510.14</c:v>
                </c:pt>
                <c:pt idx="4">
                  <c:v>1595.62</c:v>
                </c:pt>
              </c:numCache>
            </c:numRef>
          </c:val>
          <c:smooth val="0"/>
          <c:extLst>
            <c:ext xmlns:c16="http://schemas.microsoft.com/office/drawing/2014/chart" uri="{C3380CC4-5D6E-409C-BE32-E72D297353CC}">
              <c16:uniqueId val="{00000001-60B8-49E8-BDCB-5DF398624D60}"/>
            </c:ext>
          </c:extLst>
        </c:ser>
        <c:dLbls>
          <c:showLegendKey val="0"/>
          <c:showVal val="0"/>
          <c:showCatName val="0"/>
          <c:showSerName val="0"/>
          <c:showPercent val="0"/>
          <c:showBubbleSize val="0"/>
        </c:dLbls>
        <c:marker val="1"/>
        <c:smooth val="0"/>
        <c:axId val="101856768"/>
        <c:axId val="101412800"/>
      </c:lineChart>
      <c:dateAx>
        <c:axId val="101856768"/>
        <c:scaling>
          <c:orientation val="minMax"/>
        </c:scaling>
        <c:delete val="1"/>
        <c:axPos val="b"/>
        <c:numFmt formatCode="ge" sourceLinked="1"/>
        <c:majorTickMark val="none"/>
        <c:minorTickMark val="none"/>
        <c:tickLblPos val="none"/>
        <c:crossAx val="101412800"/>
        <c:crosses val="autoZero"/>
        <c:auto val="1"/>
        <c:lblOffset val="100"/>
        <c:baseTimeUnit val="years"/>
      </c:dateAx>
      <c:valAx>
        <c:axId val="1014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75.569999999999993</c:v>
                </c:pt>
                <c:pt idx="1">
                  <c:v>77.069999999999993</c:v>
                </c:pt>
                <c:pt idx="2">
                  <c:v>47.2</c:v>
                </c:pt>
                <c:pt idx="3">
                  <c:v>48.86</c:v>
                </c:pt>
                <c:pt idx="4">
                  <c:v>49.98</c:v>
                </c:pt>
              </c:numCache>
            </c:numRef>
          </c:val>
          <c:extLst>
            <c:ext xmlns:c16="http://schemas.microsoft.com/office/drawing/2014/chart" uri="{C3380CC4-5D6E-409C-BE32-E72D297353CC}">
              <c16:uniqueId val="{00000000-1198-42EB-8654-A770F12E82F9}"/>
            </c:ext>
          </c:extLst>
        </c:ser>
        <c:dLbls>
          <c:showLegendKey val="0"/>
          <c:showVal val="0"/>
          <c:showCatName val="0"/>
          <c:showSerName val="0"/>
          <c:showPercent val="0"/>
          <c:showBubbleSize val="0"/>
        </c:dLbls>
        <c:gapWidth val="150"/>
        <c:axId val="101858304"/>
        <c:axId val="1014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24.39</c:v>
                </c:pt>
                <c:pt idx="3">
                  <c:v>22.67</c:v>
                </c:pt>
                <c:pt idx="4">
                  <c:v>37.92</c:v>
                </c:pt>
              </c:numCache>
            </c:numRef>
          </c:val>
          <c:smooth val="0"/>
          <c:extLst>
            <c:ext xmlns:c16="http://schemas.microsoft.com/office/drawing/2014/chart" uri="{C3380CC4-5D6E-409C-BE32-E72D297353CC}">
              <c16:uniqueId val="{00000001-1198-42EB-8654-A770F12E82F9}"/>
            </c:ext>
          </c:extLst>
        </c:ser>
        <c:dLbls>
          <c:showLegendKey val="0"/>
          <c:showVal val="0"/>
          <c:showCatName val="0"/>
          <c:showSerName val="0"/>
          <c:showPercent val="0"/>
          <c:showBubbleSize val="0"/>
        </c:dLbls>
        <c:marker val="1"/>
        <c:smooth val="0"/>
        <c:axId val="101858304"/>
        <c:axId val="101414528"/>
      </c:lineChart>
      <c:dateAx>
        <c:axId val="101858304"/>
        <c:scaling>
          <c:orientation val="minMax"/>
        </c:scaling>
        <c:delete val="1"/>
        <c:axPos val="b"/>
        <c:numFmt formatCode="ge" sourceLinked="1"/>
        <c:majorTickMark val="none"/>
        <c:minorTickMark val="none"/>
        <c:tickLblPos val="none"/>
        <c:crossAx val="101414528"/>
        <c:crosses val="autoZero"/>
        <c:auto val="1"/>
        <c:lblOffset val="100"/>
        <c:baseTimeUnit val="years"/>
      </c:dateAx>
      <c:valAx>
        <c:axId val="1014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5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194.59</c:v>
                </c:pt>
                <c:pt idx="1">
                  <c:v>180.23</c:v>
                </c:pt>
                <c:pt idx="2">
                  <c:v>121.03</c:v>
                </c:pt>
                <c:pt idx="3">
                  <c:v>125.48</c:v>
                </c:pt>
                <c:pt idx="4">
                  <c:v>113.04</c:v>
                </c:pt>
              </c:numCache>
            </c:numRef>
          </c:val>
          <c:extLst>
            <c:ext xmlns:c16="http://schemas.microsoft.com/office/drawing/2014/chart" uri="{C3380CC4-5D6E-409C-BE32-E72D297353CC}">
              <c16:uniqueId val="{00000000-03DB-4370-A936-A0F3372EE9B5}"/>
            </c:ext>
          </c:extLst>
        </c:ser>
        <c:dLbls>
          <c:showLegendKey val="0"/>
          <c:showVal val="0"/>
          <c:showCatName val="0"/>
          <c:showSerName val="0"/>
          <c:showPercent val="0"/>
          <c:showBubbleSize val="0"/>
        </c:dLbls>
        <c:gapWidth val="150"/>
        <c:axId val="95951872"/>
        <c:axId val="1014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734.18</c:v>
                </c:pt>
                <c:pt idx="3">
                  <c:v>789.62</c:v>
                </c:pt>
                <c:pt idx="4">
                  <c:v>423.18</c:v>
                </c:pt>
              </c:numCache>
            </c:numRef>
          </c:val>
          <c:smooth val="0"/>
          <c:extLst>
            <c:ext xmlns:c16="http://schemas.microsoft.com/office/drawing/2014/chart" uri="{C3380CC4-5D6E-409C-BE32-E72D297353CC}">
              <c16:uniqueId val="{00000001-03DB-4370-A936-A0F3372EE9B5}"/>
            </c:ext>
          </c:extLst>
        </c:ser>
        <c:dLbls>
          <c:showLegendKey val="0"/>
          <c:showVal val="0"/>
          <c:showCatName val="0"/>
          <c:showSerName val="0"/>
          <c:showPercent val="0"/>
          <c:showBubbleSize val="0"/>
        </c:dLbls>
        <c:marker val="1"/>
        <c:smooth val="0"/>
        <c:axId val="95951872"/>
        <c:axId val="101416256"/>
      </c:lineChart>
      <c:dateAx>
        <c:axId val="95951872"/>
        <c:scaling>
          <c:orientation val="minMax"/>
        </c:scaling>
        <c:delete val="1"/>
        <c:axPos val="b"/>
        <c:numFmt formatCode="ge" sourceLinked="1"/>
        <c:majorTickMark val="none"/>
        <c:minorTickMark val="none"/>
        <c:tickLblPos val="none"/>
        <c:crossAx val="101416256"/>
        <c:crosses val="autoZero"/>
        <c:auto val="1"/>
        <c:lblOffset val="100"/>
        <c:baseTimeUnit val="years"/>
      </c:dateAx>
      <c:valAx>
        <c:axId val="1014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95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長野県　辰野町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120</v>
      </c>
      <c r="AE8" s="50"/>
      <c r="AF8" s="50"/>
      <c r="AG8" s="50"/>
      <c r="AH8" s="50"/>
      <c r="AI8" s="50"/>
      <c r="AJ8" s="50"/>
      <c r="AK8" s="2"/>
      <c r="AL8" s="51">
        <f>データ!$R$6</f>
        <v>20056</v>
      </c>
      <c r="AM8" s="51"/>
      <c r="AN8" s="51"/>
      <c r="AO8" s="51"/>
      <c r="AP8" s="51"/>
      <c r="AQ8" s="51"/>
      <c r="AR8" s="51"/>
      <c r="AS8" s="51"/>
      <c r="AT8" s="46">
        <f>データ!$S$6</f>
        <v>169.2</v>
      </c>
      <c r="AU8" s="46"/>
      <c r="AV8" s="46"/>
      <c r="AW8" s="46"/>
      <c r="AX8" s="46"/>
      <c r="AY8" s="46"/>
      <c r="AZ8" s="46"/>
      <c r="BA8" s="46"/>
      <c r="BB8" s="46">
        <f>データ!$T$6</f>
        <v>118.53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4.9400000000000004</v>
      </c>
      <c r="Q10" s="46"/>
      <c r="R10" s="46"/>
      <c r="S10" s="46"/>
      <c r="T10" s="46"/>
      <c r="U10" s="46"/>
      <c r="V10" s="46"/>
      <c r="W10" s="51">
        <f>データ!$Q$6</f>
        <v>1500</v>
      </c>
      <c r="X10" s="51"/>
      <c r="Y10" s="51"/>
      <c r="Z10" s="51"/>
      <c r="AA10" s="51"/>
      <c r="AB10" s="51"/>
      <c r="AC10" s="51"/>
      <c r="AD10" s="2"/>
      <c r="AE10" s="2"/>
      <c r="AF10" s="2"/>
      <c r="AG10" s="2"/>
      <c r="AH10" s="2"/>
      <c r="AI10" s="2"/>
      <c r="AJ10" s="2"/>
      <c r="AK10" s="2"/>
      <c r="AL10" s="51">
        <f>データ!$U$6</f>
        <v>986</v>
      </c>
      <c r="AM10" s="51"/>
      <c r="AN10" s="51"/>
      <c r="AO10" s="51"/>
      <c r="AP10" s="51"/>
      <c r="AQ10" s="51"/>
      <c r="AR10" s="51"/>
      <c r="AS10" s="51"/>
      <c r="AT10" s="46">
        <f>データ!$V$6</f>
        <v>1.66</v>
      </c>
      <c r="AU10" s="46"/>
      <c r="AV10" s="46"/>
      <c r="AW10" s="46"/>
      <c r="AX10" s="46"/>
      <c r="AY10" s="46"/>
      <c r="AZ10" s="46"/>
      <c r="BA10" s="46"/>
      <c r="BB10" s="46">
        <f>データ!$W$6</f>
        <v>593.98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203823</v>
      </c>
      <c r="D6" s="34">
        <f t="shared" si="3"/>
        <v>47</v>
      </c>
      <c r="E6" s="34">
        <f t="shared" si="3"/>
        <v>1</v>
      </c>
      <c r="F6" s="34">
        <f t="shared" si="3"/>
        <v>0</v>
      </c>
      <c r="G6" s="34">
        <f t="shared" si="3"/>
        <v>0</v>
      </c>
      <c r="H6" s="34" t="str">
        <f t="shared" si="3"/>
        <v>長野県　辰野町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4.9400000000000004</v>
      </c>
      <c r="Q6" s="35">
        <f t="shared" si="3"/>
        <v>1500</v>
      </c>
      <c r="R6" s="35">
        <f t="shared" si="3"/>
        <v>20056</v>
      </c>
      <c r="S6" s="35">
        <f t="shared" si="3"/>
        <v>169.2</v>
      </c>
      <c r="T6" s="35">
        <f t="shared" si="3"/>
        <v>118.53</v>
      </c>
      <c r="U6" s="35">
        <f t="shared" si="3"/>
        <v>986</v>
      </c>
      <c r="V6" s="35">
        <f t="shared" si="3"/>
        <v>1.66</v>
      </c>
      <c r="W6" s="35">
        <f t="shared" si="3"/>
        <v>593.98</v>
      </c>
      <c r="X6" s="36">
        <f>IF(X7="",NA(),X7)</f>
        <v>88.82</v>
      </c>
      <c r="Y6" s="36">
        <f t="shared" ref="Y6:AG6" si="4">IF(Y7="",NA(),Y7)</f>
        <v>104.77</v>
      </c>
      <c r="Z6" s="36">
        <f t="shared" si="4"/>
        <v>63.8</v>
      </c>
      <c r="AA6" s="36">
        <f t="shared" si="4"/>
        <v>63.79</v>
      </c>
      <c r="AB6" s="36">
        <f t="shared" si="4"/>
        <v>63.83</v>
      </c>
      <c r="AC6" s="36">
        <f t="shared" si="4"/>
        <v>74.52</v>
      </c>
      <c r="AD6" s="36">
        <f t="shared" si="4"/>
        <v>76.09</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867.61</v>
      </c>
      <c r="BF6" s="36">
        <f t="shared" ref="BF6:BN6" si="7">IF(BF7="",NA(),BF7)</f>
        <v>841.59</v>
      </c>
      <c r="BG6" s="36">
        <f t="shared" si="7"/>
        <v>949.43</v>
      </c>
      <c r="BH6" s="36">
        <f t="shared" si="7"/>
        <v>825.57</v>
      </c>
      <c r="BI6" s="36">
        <f t="shared" si="7"/>
        <v>1127.04</v>
      </c>
      <c r="BJ6" s="36">
        <f t="shared" si="7"/>
        <v>1108.26</v>
      </c>
      <c r="BK6" s="36">
        <f t="shared" si="7"/>
        <v>1113.76</v>
      </c>
      <c r="BL6" s="36">
        <f t="shared" si="7"/>
        <v>1486.62</v>
      </c>
      <c r="BM6" s="36">
        <f t="shared" si="7"/>
        <v>1510.14</v>
      </c>
      <c r="BN6" s="36">
        <f t="shared" si="7"/>
        <v>1595.62</v>
      </c>
      <c r="BO6" s="35" t="str">
        <f>IF(BO7="","",IF(BO7="-","【-】","【"&amp;SUBSTITUTE(TEXT(BO7,"#,##0.00"),"-","△")&amp;"】"))</f>
        <v>【1,280.76】</v>
      </c>
      <c r="BP6" s="36">
        <f>IF(BP7="",NA(),BP7)</f>
        <v>75.569999999999993</v>
      </c>
      <c r="BQ6" s="36">
        <f t="shared" ref="BQ6:BY6" si="8">IF(BQ7="",NA(),BQ7)</f>
        <v>77.069999999999993</v>
      </c>
      <c r="BR6" s="36">
        <f t="shared" si="8"/>
        <v>47.2</v>
      </c>
      <c r="BS6" s="36">
        <f t="shared" si="8"/>
        <v>48.86</v>
      </c>
      <c r="BT6" s="36">
        <f t="shared" si="8"/>
        <v>49.98</v>
      </c>
      <c r="BU6" s="36">
        <f t="shared" si="8"/>
        <v>19.77</v>
      </c>
      <c r="BV6" s="36">
        <f t="shared" si="8"/>
        <v>34.25</v>
      </c>
      <c r="BW6" s="36">
        <f t="shared" si="8"/>
        <v>24.39</v>
      </c>
      <c r="BX6" s="36">
        <f t="shared" si="8"/>
        <v>22.67</v>
      </c>
      <c r="BY6" s="36">
        <f t="shared" si="8"/>
        <v>37.92</v>
      </c>
      <c r="BZ6" s="35" t="str">
        <f>IF(BZ7="","",IF(BZ7="-","【-】","【"&amp;SUBSTITUTE(TEXT(BZ7,"#,##0.00"),"-","△")&amp;"】"))</f>
        <v>【53.06】</v>
      </c>
      <c r="CA6" s="36">
        <f>IF(CA7="",NA(),CA7)</f>
        <v>194.59</v>
      </c>
      <c r="CB6" s="36">
        <f t="shared" ref="CB6:CJ6" si="9">IF(CB7="",NA(),CB7)</f>
        <v>180.23</v>
      </c>
      <c r="CC6" s="36">
        <f t="shared" si="9"/>
        <v>121.03</v>
      </c>
      <c r="CD6" s="36">
        <f t="shared" si="9"/>
        <v>125.48</v>
      </c>
      <c r="CE6" s="36">
        <f t="shared" si="9"/>
        <v>113.04</v>
      </c>
      <c r="CF6" s="36">
        <f t="shared" si="9"/>
        <v>878.73</v>
      </c>
      <c r="CG6" s="36">
        <f t="shared" si="9"/>
        <v>501.18</v>
      </c>
      <c r="CH6" s="36">
        <f t="shared" si="9"/>
        <v>734.18</v>
      </c>
      <c r="CI6" s="36">
        <f t="shared" si="9"/>
        <v>789.62</v>
      </c>
      <c r="CJ6" s="36">
        <f t="shared" si="9"/>
        <v>423.18</v>
      </c>
      <c r="CK6" s="35" t="str">
        <f>IF(CK7="","",IF(CK7="-","【-】","【"&amp;SUBSTITUTE(TEXT(CK7,"#,##0.00"),"-","△")&amp;"】"))</f>
        <v>【314.83】</v>
      </c>
      <c r="CL6" s="36">
        <f>IF(CL7="",NA(),CL7)</f>
        <v>64.349999999999994</v>
      </c>
      <c r="CM6" s="36">
        <f t="shared" ref="CM6:CU6" si="10">IF(CM7="",NA(),CM7)</f>
        <v>70.38</v>
      </c>
      <c r="CN6" s="36">
        <f t="shared" si="10"/>
        <v>68.52</v>
      </c>
      <c r="CO6" s="36">
        <f t="shared" si="10"/>
        <v>68.03</v>
      </c>
      <c r="CP6" s="36">
        <f t="shared" si="10"/>
        <v>60.71</v>
      </c>
      <c r="CQ6" s="36">
        <f t="shared" si="10"/>
        <v>57.17</v>
      </c>
      <c r="CR6" s="36">
        <f t="shared" si="10"/>
        <v>57.55</v>
      </c>
      <c r="CS6" s="36">
        <f t="shared" si="10"/>
        <v>48.36</v>
      </c>
      <c r="CT6" s="36">
        <f t="shared" si="10"/>
        <v>48.7</v>
      </c>
      <c r="CU6" s="36">
        <f t="shared" si="10"/>
        <v>46.9</v>
      </c>
      <c r="CV6" s="35" t="str">
        <f>IF(CV7="","",IF(CV7="-","【-】","【"&amp;SUBSTITUTE(TEXT(CV7,"#,##0.00"),"-","△")&amp;"】"))</f>
        <v>【56.28】</v>
      </c>
      <c r="CW6" s="36">
        <f>IF(CW7="",NA(),CW7)</f>
        <v>72.150000000000006</v>
      </c>
      <c r="CX6" s="36">
        <f t="shared" ref="CX6:DF6" si="11">IF(CX7="",NA(),CX7)</f>
        <v>68.599999999999994</v>
      </c>
      <c r="CY6" s="36">
        <f t="shared" si="11"/>
        <v>70.67</v>
      </c>
      <c r="CZ6" s="36">
        <f t="shared" si="11"/>
        <v>69.819999999999993</v>
      </c>
      <c r="DA6" s="36">
        <f t="shared" si="11"/>
        <v>84.24</v>
      </c>
      <c r="DB6" s="36">
        <f t="shared" si="11"/>
        <v>74.94</v>
      </c>
      <c r="DC6" s="36">
        <f t="shared" si="11"/>
        <v>74.14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0.65</v>
      </c>
      <c r="EE6" s="36">
        <f t="shared" ref="EE6:EM6" si="14">IF(EE7="",NA(),EE7)</f>
        <v>0.66</v>
      </c>
      <c r="EF6" s="35">
        <f t="shared" si="14"/>
        <v>0</v>
      </c>
      <c r="EG6" s="35">
        <f t="shared" si="14"/>
        <v>0</v>
      </c>
      <c r="EH6" s="35">
        <f t="shared" si="14"/>
        <v>0</v>
      </c>
      <c r="EI6" s="36">
        <f t="shared" si="14"/>
        <v>0.46</v>
      </c>
      <c r="EJ6" s="36">
        <f t="shared" si="14"/>
        <v>0.8</v>
      </c>
      <c r="EK6" s="36">
        <f t="shared" si="14"/>
        <v>0.91</v>
      </c>
      <c r="EL6" s="36">
        <f t="shared" si="14"/>
        <v>1.26</v>
      </c>
      <c r="EM6" s="36">
        <f t="shared" si="14"/>
        <v>0.78</v>
      </c>
      <c r="EN6" s="35" t="str">
        <f>IF(EN7="","",IF(EN7="-","【-】","【"&amp;SUBSTITUTE(TEXT(EN7,"#,##0.00"),"-","△")&amp;"】"))</f>
        <v>【0.59】</v>
      </c>
    </row>
    <row r="7" spans="1:144" s="37" customFormat="1" x14ac:dyDescent="0.15">
      <c r="A7" s="29"/>
      <c r="B7" s="38">
        <v>2016</v>
      </c>
      <c r="C7" s="38">
        <v>203823</v>
      </c>
      <c r="D7" s="38">
        <v>47</v>
      </c>
      <c r="E7" s="38">
        <v>1</v>
      </c>
      <c r="F7" s="38">
        <v>0</v>
      </c>
      <c r="G7" s="38">
        <v>0</v>
      </c>
      <c r="H7" s="38" t="s">
        <v>108</v>
      </c>
      <c r="I7" s="38" t="s">
        <v>109</v>
      </c>
      <c r="J7" s="38" t="s">
        <v>110</v>
      </c>
      <c r="K7" s="38" t="s">
        <v>111</v>
      </c>
      <c r="L7" s="38" t="s">
        <v>112</v>
      </c>
      <c r="M7" s="38"/>
      <c r="N7" s="39" t="s">
        <v>113</v>
      </c>
      <c r="O7" s="39" t="s">
        <v>114</v>
      </c>
      <c r="P7" s="39">
        <v>4.9400000000000004</v>
      </c>
      <c r="Q7" s="39">
        <v>1500</v>
      </c>
      <c r="R7" s="39">
        <v>20056</v>
      </c>
      <c r="S7" s="39">
        <v>169.2</v>
      </c>
      <c r="T7" s="39">
        <v>118.53</v>
      </c>
      <c r="U7" s="39">
        <v>986</v>
      </c>
      <c r="V7" s="39">
        <v>1.66</v>
      </c>
      <c r="W7" s="39">
        <v>593.98</v>
      </c>
      <c r="X7" s="39">
        <v>88.82</v>
      </c>
      <c r="Y7" s="39">
        <v>104.77</v>
      </c>
      <c r="Z7" s="39">
        <v>63.8</v>
      </c>
      <c r="AA7" s="39">
        <v>63.79</v>
      </c>
      <c r="AB7" s="39">
        <v>63.83</v>
      </c>
      <c r="AC7" s="39">
        <v>74.52</v>
      </c>
      <c r="AD7" s="39">
        <v>76.09</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867.61</v>
      </c>
      <c r="BF7" s="39">
        <v>841.59</v>
      </c>
      <c r="BG7" s="39">
        <v>949.43</v>
      </c>
      <c r="BH7" s="39">
        <v>825.57</v>
      </c>
      <c r="BI7" s="39">
        <v>1127.04</v>
      </c>
      <c r="BJ7" s="39">
        <v>1108.26</v>
      </c>
      <c r="BK7" s="39">
        <v>1113.76</v>
      </c>
      <c r="BL7" s="39">
        <v>1486.62</v>
      </c>
      <c r="BM7" s="39">
        <v>1510.14</v>
      </c>
      <c r="BN7" s="39">
        <v>1595.62</v>
      </c>
      <c r="BO7" s="39">
        <v>1280.76</v>
      </c>
      <c r="BP7" s="39">
        <v>75.569999999999993</v>
      </c>
      <c r="BQ7" s="39">
        <v>77.069999999999993</v>
      </c>
      <c r="BR7" s="39">
        <v>47.2</v>
      </c>
      <c r="BS7" s="39">
        <v>48.86</v>
      </c>
      <c r="BT7" s="39">
        <v>49.98</v>
      </c>
      <c r="BU7" s="39">
        <v>19.77</v>
      </c>
      <c r="BV7" s="39">
        <v>34.25</v>
      </c>
      <c r="BW7" s="39">
        <v>24.39</v>
      </c>
      <c r="BX7" s="39">
        <v>22.67</v>
      </c>
      <c r="BY7" s="39">
        <v>37.92</v>
      </c>
      <c r="BZ7" s="39">
        <v>53.06</v>
      </c>
      <c r="CA7" s="39">
        <v>194.59</v>
      </c>
      <c r="CB7" s="39">
        <v>180.23</v>
      </c>
      <c r="CC7" s="39">
        <v>121.03</v>
      </c>
      <c r="CD7" s="39">
        <v>125.48</v>
      </c>
      <c r="CE7" s="39">
        <v>113.04</v>
      </c>
      <c r="CF7" s="39">
        <v>878.73</v>
      </c>
      <c r="CG7" s="39">
        <v>501.18</v>
      </c>
      <c r="CH7" s="39">
        <v>734.18</v>
      </c>
      <c r="CI7" s="39">
        <v>789.62</v>
      </c>
      <c r="CJ7" s="39">
        <v>423.18</v>
      </c>
      <c r="CK7" s="39">
        <v>314.83</v>
      </c>
      <c r="CL7" s="39">
        <v>64.349999999999994</v>
      </c>
      <c r="CM7" s="39">
        <v>70.38</v>
      </c>
      <c r="CN7" s="39">
        <v>68.52</v>
      </c>
      <c r="CO7" s="39">
        <v>68.03</v>
      </c>
      <c r="CP7" s="39">
        <v>60.71</v>
      </c>
      <c r="CQ7" s="39">
        <v>57.17</v>
      </c>
      <c r="CR7" s="39">
        <v>57.55</v>
      </c>
      <c r="CS7" s="39">
        <v>48.36</v>
      </c>
      <c r="CT7" s="39">
        <v>48.7</v>
      </c>
      <c r="CU7" s="39">
        <v>46.9</v>
      </c>
      <c r="CV7" s="39">
        <v>56.28</v>
      </c>
      <c r="CW7" s="39">
        <v>72.150000000000006</v>
      </c>
      <c r="CX7" s="39">
        <v>68.599999999999994</v>
      </c>
      <c r="CY7" s="39">
        <v>70.67</v>
      </c>
      <c r="CZ7" s="39">
        <v>69.819999999999993</v>
      </c>
      <c r="DA7" s="39">
        <v>84.24</v>
      </c>
      <c r="DB7" s="39">
        <v>74.94</v>
      </c>
      <c r="DC7" s="39">
        <v>74.14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0.65</v>
      </c>
      <c r="EE7" s="39">
        <v>0.66</v>
      </c>
      <c r="EF7" s="39">
        <v>0</v>
      </c>
      <c r="EG7" s="39">
        <v>0</v>
      </c>
      <c r="EH7" s="39">
        <v>0</v>
      </c>
      <c r="EI7" s="39">
        <v>0.46</v>
      </c>
      <c r="EJ7" s="39">
        <v>0.8</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2018-02-21T00:47:47Z</cp:lastPrinted>
  <dcterms:created xsi:type="dcterms:W3CDTF">2017-12-25T01:43:40Z</dcterms:created>
  <dcterms:modified xsi:type="dcterms:W3CDTF">2018-02-21T00:50:00Z</dcterms:modified>
  <cp:category/>
</cp:coreProperties>
</file>